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vasu\AI AppSec Academy\Documents\"/>
    </mc:Choice>
  </mc:AlternateContent>
  <xr:revisionPtr revIDLastSave="0" documentId="13_ncr:1_{695ECAA9-2F1B-401D-AF73-A83E7AD34F03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Review Information" sheetId="1" r:id="rId1"/>
    <sheet name="Provider Assessment" sheetId="2" r:id="rId2"/>
    <sheet name="Model Assessment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9" i="3" l="1"/>
  <c r="I4" i="3" s="1"/>
  <c r="E4" i="3" s="1"/>
  <c r="G69" i="3"/>
  <c r="G4" i="3" s="1"/>
  <c r="H68" i="3"/>
  <c r="G68" i="3"/>
  <c r="H67" i="3"/>
  <c r="G67" i="3"/>
  <c r="H66" i="3"/>
  <c r="G66" i="3"/>
  <c r="H65" i="3"/>
  <c r="G65" i="3"/>
  <c r="H62" i="3"/>
  <c r="G62" i="3"/>
  <c r="H61" i="3"/>
  <c r="G61" i="3"/>
  <c r="H60" i="3"/>
  <c r="G60" i="3"/>
  <c r="H59" i="3"/>
  <c r="G59" i="3"/>
  <c r="H58" i="3"/>
  <c r="G58" i="3"/>
  <c r="H57" i="3"/>
  <c r="G57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5" i="3"/>
  <c r="G45" i="3"/>
  <c r="H44" i="3"/>
  <c r="G44" i="3"/>
  <c r="H43" i="3"/>
  <c r="G43" i="3"/>
  <c r="H42" i="3"/>
  <c r="G42" i="3"/>
  <c r="H41" i="3"/>
  <c r="G41" i="3"/>
  <c r="H40" i="3"/>
  <c r="G40" i="3"/>
  <c r="H37" i="3"/>
  <c r="G37" i="3"/>
  <c r="H36" i="3"/>
  <c r="G36" i="3"/>
  <c r="H35" i="3"/>
  <c r="G35" i="3"/>
  <c r="H34" i="3"/>
  <c r="G34" i="3"/>
  <c r="H33" i="3"/>
  <c r="G33" i="3"/>
  <c r="H32" i="3"/>
  <c r="G32" i="3"/>
  <c r="H29" i="3"/>
  <c r="G29" i="3"/>
  <c r="H28" i="3"/>
  <c r="G28" i="3"/>
  <c r="H27" i="3"/>
  <c r="G27" i="3"/>
  <c r="H26" i="3"/>
  <c r="G26" i="3"/>
  <c r="H25" i="3"/>
  <c r="G25" i="3"/>
  <c r="H24" i="3"/>
  <c r="G24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2" i="3"/>
  <c r="G12" i="3"/>
  <c r="H11" i="3"/>
  <c r="G11" i="3"/>
  <c r="H10" i="3"/>
  <c r="G10" i="3"/>
  <c r="H9" i="3"/>
  <c r="G9" i="3"/>
  <c r="H8" i="3"/>
  <c r="G8" i="3"/>
  <c r="H7" i="3"/>
  <c r="G7" i="3"/>
  <c r="H64" i="2"/>
  <c r="G64" i="2"/>
  <c r="H63" i="2"/>
  <c r="G63" i="2"/>
  <c r="H62" i="2"/>
  <c r="G62" i="2"/>
  <c r="H61" i="2"/>
  <c r="G61" i="2"/>
  <c r="H60" i="2"/>
  <c r="G60" i="2"/>
  <c r="H57" i="2"/>
  <c r="G57" i="2"/>
  <c r="H56" i="2"/>
  <c r="G56" i="2"/>
  <c r="H55" i="2"/>
  <c r="G55" i="2"/>
  <c r="H54" i="2"/>
  <c r="G54" i="2"/>
  <c r="H53" i="2"/>
  <c r="G53" i="2"/>
  <c r="H52" i="2"/>
  <c r="G52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1" i="2"/>
  <c r="G31" i="2"/>
  <c r="H30" i="2"/>
  <c r="G30" i="2"/>
  <c r="H29" i="2"/>
  <c r="G29" i="2"/>
  <c r="H28" i="2"/>
  <c r="G28" i="2"/>
  <c r="H27" i="2"/>
  <c r="G27" i="2"/>
  <c r="H26" i="2"/>
  <c r="G26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I4" i="2"/>
  <c r="E4" i="2" s="1"/>
  <c r="G4" i="2"/>
  <c r="F12" i="1"/>
  <c r="A4" i="2" l="1"/>
  <c r="F22" i="1"/>
  <c r="C22" i="1"/>
  <c r="C20" i="1"/>
  <c r="F20" i="1"/>
  <c r="A4" i="3"/>
  <c r="F21" i="1"/>
  <c r="C21" i="1"/>
</calcChain>
</file>

<file path=xl/sharedStrings.xml><?xml version="1.0" encoding="utf-8"?>
<sst xmlns="http://schemas.openxmlformats.org/spreadsheetml/2006/main" count="318" uniqueCount="217">
  <si>
    <t>ASSESSMENT DETAILS</t>
  </si>
  <si>
    <t>APPROVAL &amp; GOVERNANCE</t>
  </si>
  <si>
    <t>Assessment ID:</t>
  </si>
  <si>
    <t>Approver Name:</t>
  </si>
  <si>
    <t>Assessment Date:</t>
  </si>
  <si>
    <t>(select date)</t>
  </si>
  <si>
    <t>Approver Title / Role:</t>
  </si>
  <si>
    <t>Reviewer Name:</t>
  </si>
  <si>
    <t>Approver Department:</t>
  </si>
  <si>
    <t>Reviewer Title / Role:</t>
  </si>
  <si>
    <t>Approval Status:</t>
  </si>
  <si>
    <t>Pending / Approved / Rejected / Conditional</t>
  </si>
  <si>
    <t>Reviewer Department:</t>
  </si>
  <si>
    <t>Approval Date:</t>
  </si>
  <si>
    <t>Reviewer Email:</t>
  </si>
  <si>
    <t>Validity Period (Months):</t>
  </si>
  <si>
    <t>e.g., 6, 12, 18, 24</t>
  </si>
  <si>
    <t>Target Provider Name:</t>
  </si>
  <si>
    <t>e.g., OpenAI, Anthropic, AWS Bedrock</t>
  </si>
  <si>
    <t>Next Review Date:</t>
  </si>
  <si>
    <t>Target Model Name:</t>
  </si>
  <si>
    <t>e.g., GPT-4o, Claude 3.5, Llama 3</t>
  </si>
  <si>
    <t>Compliance Framework:</t>
  </si>
  <si>
    <t>e.g., ISO 27001, SOC 2, GDPR, NIS2</t>
  </si>
  <si>
    <t>Deployment Type:</t>
  </si>
  <si>
    <t>Cloud-based / Locally Deployed / Hybrid</t>
  </si>
  <si>
    <t>Classification Level:</t>
  </si>
  <si>
    <t>Public / Internal / Confidential / Restricted</t>
  </si>
  <si>
    <t>AI Use Case:</t>
  </si>
  <si>
    <t>GenAI Chatbot / RAG System / Agentic AI / Multiple</t>
  </si>
  <si>
    <t>Risk Owner:</t>
  </si>
  <si>
    <t>Business Justification:</t>
  </si>
  <si>
    <t>Comments / Conditions:</t>
  </si>
  <si>
    <t>ASSESSMENT SUMMARY SCORES (Auto-populated from assessment tabs)</t>
  </si>
  <si>
    <t>LLM Provider Safety Score:</t>
  </si>
  <si>
    <t>Provider Compliance Status:</t>
  </si>
  <si>
    <t>LLM Model Safety Score:</t>
  </si>
  <si>
    <t>Model Compliance Status:</t>
  </si>
  <si>
    <t>Combined Safety Score:</t>
  </si>
  <si>
    <t>Overall Compliance Status:</t>
  </si>
  <si>
    <t>COMPLIANCE THRESHOLDS</t>
  </si>
  <si>
    <t>Score Range</t>
  </si>
  <si>
    <t>Status</t>
  </si>
  <si>
    <t>Action Required</t>
  </si>
  <si>
    <t>80 – 100</t>
  </si>
  <si>
    <t>APPROVED — Low Risk</t>
  </si>
  <si>
    <t>60 – 79</t>
  </si>
  <si>
    <t>CONDITIONAL — Medium Risk</t>
  </si>
  <si>
    <t>Approved with conditions. Mitigations required within defined timeline. Re-assess after mitigations.</t>
  </si>
  <si>
    <t>40 – 59</t>
  </si>
  <si>
    <t>REVIEW REQUIRED — High Risk</t>
  </si>
  <si>
    <t>Not approved for production. Significant gaps identified. Requires security review board escalation.</t>
  </si>
  <si>
    <t>0 – 39</t>
  </si>
  <si>
    <t>REJECTED — Critical Risk</t>
  </si>
  <si>
    <t>USE-CASE SPECIFIC GUIDANCE</t>
  </si>
  <si>
    <t>Use Case</t>
  </si>
  <si>
    <t>Description</t>
  </si>
  <si>
    <t>Key Security Focus Areas</t>
  </si>
  <si>
    <t>GenAI Chatbot</t>
  </si>
  <si>
    <t>Customer-facing or internal conversational AI</t>
  </si>
  <si>
    <t>Focus on: content filtering, prompt injection, data leakage, PII handling, output consistency</t>
  </si>
  <si>
    <t>RAG-based System</t>
  </si>
  <si>
    <t>Retrieval-Augmented Generation with corporate data</t>
  </si>
  <si>
    <t>Focus on: data access controls, retrieval accuracy, source attribution, document classification, embedding security</t>
  </si>
  <si>
    <t>Agentic AI System</t>
  </si>
  <si>
    <t>Autonomous AI agents performing actions</t>
  </si>
  <si>
    <t>Focus on: action authorization, scope limitation, human-in-the-loop controls, audit trails, rollback capability</t>
  </si>
  <si>
    <t>HOW TO USE THIS WORKBOOK</t>
  </si>
  <si>
    <t>1. Fill in the Assessment Details and Approval &amp; Governance fields above.</t>
  </si>
  <si>
    <t>2. Go to the 'Provider Assessment' tab and answer all questions about the LLM provider (e.g., OpenAI, AWS Bedrock, self-hosted).</t>
  </si>
  <si>
    <t>3. Go to the 'Model Assessment' tab and answer all questions about the specific LLM model (e.g., GPT-4o, Llama 3).</t>
  </si>
  <si>
    <t>4. For each question, select a response from the dropdown: Yes (full compliance), Partial (some compliance), No (non-compliant), or N/A (not applicable).</t>
  </si>
  <si>
    <t>5. Scoring: "Yes" = full points, "Partial" = half points, "No" = 0 points. N/A questions are excluded from the total.</t>
  </si>
  <si>
    <t>6. The Safety Score (0–100) is auto-calculated. Check thresholds above to determine compliance status.</t>
  </si>
  <si>
    <t>7. Questions marked with [CHATBOT], [RAG], or [AGENTIC] are especially critical for those use cases. Answer all questions regardless.</t>
  </si>
  <si>
    <t>8. For locally deployed models: pay special attention to infrastructure security, patching, and physical access questions.</t>
  </si>
  <si>
    <t>9. Submit the completed workbook to the Approver for sign-off. The validity period defines when re-assessment is due.</t>
  </si>
  <si>
    <t>Answer each question below. Select Yes, Partial, No, or N/A from the dropdown in column E. Add supporting evidence or notes in column I.</t>
  </si>
  <si>
    <t>Status:</t>
  </si>
  <si>
    <t>SAFETY SCORE:</t>
  </si>
  <si>
    <t>Points Earned:</t>
  </si>
  <si>
    <t>Max Points:</t>
  </si>
  <si>
    <t>Score (0-100):</t>
  </si>
  <si>
    <t>#</t>
  </si>
  <si>
    <t>Question</t>
  </si>
  <si>
    <t>Relevance</t>
  </si>
  <si>
    <t>Response</t>
  </si>
  <si>
    <t>Weight</t>
  </si>
  <si>
    <t>Score</t>
  </si>
  <si>
    <t>Max</t>
  </si>
  <si>
    <t>Notes / Evidence</t>
  </si>
  <si>
    <t xml:space="preserve">  1. COMPANY &amp; LEGAL STANDING</t>
  </si>
  <si>
    <t>Is the provider an established company with a verifiable corporate history (at least 2 years)?</t>
  </si>
  <si>
    <t>ALL</t>
  </si>
  <si>
    <t>Does the provider have a clear and accessible privacy policy that describes how customer data is handled?</t>
  </si>
  <si>
    <t>Does the provider's Terms of Service explicitly state they will NOT use your data to train their models?</t>
  </si>
  <si>
    <t>Is the provider compliant with GDPR and other relevant data protection regulations (e.g., NIS2, CCPA)?</t>
  </si>
  <si>
    <t>Does the provider hold recognized security certifications (e.g., ISO 27001, SOC 2 Type II, CSA STAR)?</t>
  </si>
  <si>
    <t xml:space="preserve">  2. DATA SECURITY &amp; PRIVACY</t>
  </si>
  <si>
    <t>Does the provider encrypt data in transit (TLS 1.2+) and at rest (AES-256 or equivalent)?</t>
  </si>
  <si>
    <t>Does the provider guarantee that customer prompts and responses are NOT stored beyond the session (or per your policy)?</t>
  </si>
  <si>
    <t>CHATBOT, RAG</t>
  </si>
  <si>
    <t>Does the provider offer data residency options (e.g., EU-only processing and storage)?</t>
  </si>
  <si>
    <t>Does the provider ensure logical or physical isolation of your data from other tenants?</t>
  </si>
  <si>
    <t>Does the provider support customer-managed encryption keys (BYOK / CMEK)?</t>
  </si>
  <si>
    <t>RAG, AGENTIC</t>
  </si>
  <si>
    <t>Can you request deletion of all your data from the provider's systems at any time?</t>
  </si>
  <si>
    <t>Does the provider have clear procedures for notifying you in case of a data breach?</t>
  </si>
  <si>
    <t>Does the provider prevent their employees from accessing your data without explicit authorization?</t>
  </si>
  <si>
    <t xml:space="preserve">  3. ACCESS CONTROL &amp; AUTHENTICATION</t>
  </si>
  <si>
    <t>Does the provider support Single Sign-On (SSO) integration (e.g., SAML, OIDC)?</t>
  </si>
  <si>
    <t>Does the provider support Multi-Factor Authentication (MFA) for API and console access?</t>
  </si>
  <si>
    <t>Does the provider offer Role-Based Access Control (RBAC) for managing user permissions?</t>
  </si>
  <si>
    <t>Does the provider offer API key rotation and management capabilities?</t>
  </si>
  <si>
    <t>Does the provider support IP whitelisting or VPC/private endpoint connectivity?</t>
  </si>
  <si>
    <t>Does the provider log and make available all API access and authentication events?</t>
  </si>
  <si>
    <t>AGENTIC, RAG</t>
  </si>
  <si>
    <t xml:space="preserve">  4. INFRASTRUCTURE &amp; OPERATIONAL SECURITY</t>
  </si>
  <si>
    <t>Does the provider operate from accredited data centers (Tier III+ or equivalent)?</t>
  </si>
  <si>
    <t>Does the provider have a documented disaster recovery and business continuity plan?</t>
  </si>
  <si>
    <t>Does the provider publish an SLA with uptime guarantees (99.9%+)?</t>
  </si>
  <si>
    <t>Does the provider undergo regular third-party penetration testing and share results (or summaries)?</t>
  </si>
  <si>
    <t>Does the provider have a vulnerability disclosure / bug bounty program?</t>
  </si>
  <si>
    <t>FOR LOCAL DEPLOYMENT: Does the provider offer secure, air-gapped or on-premise deployment options?</t>
  </si>
  <si>
    <t>FOR LOCAL DEPLOYMENT: Does the provider supply clear hardening guides for self-hosted installations?</t>
  </si>
  <si>
    <t xml:space="preserve">  5. AI-SPECIFIC SECURITY CONTROLS</t>
  </si>
  <si>
    <t>Does the provider implement rate limiting and abuse detection on their API?</t>
  </si>
  <si>
    <t>Does the provider offer built-in content filtering or safety guardrails that can be configured?</t>
  </si>
  <si>
    <t>CHATBOT</t>
  </si>
  <si>
    <t>Does the provider document how their models are trained and what data sources are used?</t>
  </si>
  <si>
    <t>Does the provider have mechanisms to prevent or detect prompt injection attacks?</t>
  </si>
  <si>
    <t>CHATBOT, RAG, AGENTIC</t>
  </si>
  <si>
    <t>Does the provider offer monitoring and alerting for unusual usage patterns or anomalous outputs?</t>
  </si>
  <si>
    <t>AGENTIC</t>
  </si>
  <si>
    <t>Does the provider publish information about model limitations, biases, and known failure modes?</t>
  </si>
  <si>
    <t>Does the provider support custom content policies or system-level prompt guardrails?</t>
  </si>
  <si>
    <t xml:space="preserve">  6. COMPLIANCE, AUDIT &amp; TRANSPARENCY</t>
  </si>
  <si>
    <t>Does the provider offer detailed audit logs of all interactions and administrative actions?</t>
  </si>
  <si>
    <t>Does the provider allow independent third-party audits of their security practices?</t>
  </si>
  <si>
    <t>Does the provider have an incident response plan and share post-incident reports?</t>
  </si>
  <si>
    <t>Does the provider have a transparent model update/deprecation policy with advance notice?</t>
  </si>
  <si>
    <t>Does the provider offer compliance reports or attestation letters upon request?</t>
  </si>
  <si>
    <t>Does the provider disclose any government data access requests or similar legal obligations?</t>
  </si>
  <si>
    <t xml:space="preserve">  7. VENDOR RISK &amp; BUSINESS CONTINUITY</t>
  </si>
  <si>
    <t>Does the provider offer contractual exit/migration support if you decide to switch providers?</t>
  </si>
  <si>
    <t>Is the provider financially stable (e.g., no major going-concern warnings)?</t>
  </si>
  <si>
    <t>Does the provider offer a service-level credit policy for outages?</t>
  </si>
  <si>
    <t>Does the provider have sub-processors, and are they disclosed and also compliant?</t>
  </si>
  <si>
    <t>Does the provider offer data portability (export your data in standard formats)?</t>
  </si>
  <si>
    <t xml:space="preserve">  1. MODEL IDENTITY &amp; DOCUMENTATION</t>
  </si>
  <si>
    <t>Is the model version clearly identified (e.g., specific version number, release date)?</t>
  </si>
  <si>
    <t>Is there comprehensive documentation on the model's architecture, capabilities, and limitations?</t>
  </si>
  <si>
    <t>Does the model provider publish a model card or safety datasheet?</t>
  </si>
  <si>
    <t>Are the model's training data sources disclosed (at least at a high level)?</t>
  </si>
  <si>
    <t>Is the model's license clearly defined and compatible with commercial/enterprise use?</t>
  </si>
  <si>
    <t>FOR LOCAL MODELS: Is the model available in a well-supported format (e.g., GGUF, ONNX, SafeTensors)?</t>
  </si>
  <si>
    <t xml:space="preserve">  2. OUTPUT SAFETY &amp; CONTENT CONTROLS</t>
  </si>
  <si>
    <t>Does the model have built-in safety alignment to refuse harmful, illegal, or unethical requests?</t>
  </si>
  <si>
    <t>Can the model's output be constrained using system prompts or content filtering?</t>
  </si>
  <si>
    <t>Does the model avoid generating personally identifiable information (PII) from its training data?</t>
  </si>
  <si>
    <t>Has the model been tested for hallucination rates, and are results published?</t>
  </si>
  <si>
    <t>RAG, CHATBOT</t>
  </si>
  <si>
    <t>Does the model support structured output formats (e.g., JSON mode) for safer integration?</t>
  </si>
  <si>
    <t>Can the model reliably follow instructions to stay within a defined scope or persona?</t>
  </si>
  <si>
    <t>Does the model handle multilingual inputs safely without generating inappropriate content?</t>
  </si>
  <si>
    <t xml:space="preserve">  3. PROMPT INJECTION &amp; ADVERSARIAL ROBUSTNESS</t>
  </si>
  <si>
    <t>Has the model been tested against common prompt injection techniques (direct and indirect)?</t>
  </si>
  <si>
    <t>Does the model resist attempts to override system-level instructions via user prompts?</t>
  </si>
  <si>
    <t>Has the model been evaluated against adversarial benchmarks (e.g., red-teaming results published)?</t>
  </si>
  <si>
    <t>Does the model handle ambiguous or conflicting instructions gracefully (without unsafe defaults)?</t>
  </si>
  <si>
    <t>Is the model resistant to jailbreaking techniques that attempt to bypass safety guardrails?</t>
  </si>
  <si>
    <t>FOR RAG: Does the model safely handle potentially malicious content injected via retrieved documents?</t>
  </si>
  <si>
    <t>RAG</t>
  </si>
  <si>
    <t xml:space="preserve">  4. DATA HANDLING &amp; PRIVACY AT THE MODEL LEVEL</t>
  </si>
  <si>
    <t>Does the model operate without retaining conversation history beyond the session by default?</t>
  </si>
  <si>
    <t>Can the model be configured to never log or store sensitive input data?</t>
  </si>
  <si>
    <t>Does the model avoid memorizing and regurgitating training data (data extraction attacks)?</t>
  </si>
  <si>
    <t>FOR LOCAL MODELS: Can the model run fully offline with no external data transmission?</t>
  </si>
  <si>
    <t>FOR LOCAL MODELS: Does the model have documented resource requirements (GPU, RAM, storage)?</t>
  </si>
  <si>
    <t>Can PII detection/redaction be applied before data reaches the model?</t>
  </si>
  <si>
    <t xml:space="preserve">  5. PERFORMANCE, RELIABILITY &amp; CONSISTENCY</t>
  </si>
  <si>
    <t>Does the model produce consistent outputs for the same input (low variance / temperature control)?</t>
  </si>
  <si>
    <t>Does the model perform adequately on domain-relevant benchmarks for your use case?</t>
  </si>
  <si>
    <t>Does the model have a known context window size, and is it sufficient for your use case?</t>
  </si>
  <si>
    <t>Does the model support fine-tuning or adaptation for domain-specific security requirements?</t>
  </si>
  <si>
    <t>Is the model's inference latency acceptable for your production requirements?</t>
  </si>
  <si>
    <t>Does the model degrade gracefully when given out-of-distribution or unexpected inputs?</t>
  </si>
  <si>
    <t xml:space="preserve">  6. AGENTIC &amp; AUTONOMOUS CAPABILITIES (Critical for Agentic AI)</t>
  </si>
  <si>
    <t>Does the model support function/tool calling with clearly defined schemas and permissions?</t>
  </si>
  <si>
    <t>Can the model's actions be constrained to an approved list of tools and operations?</t>
  </si>
  <si>
    <t>Does the model support human-in-the-loop confirmation for high-impact actions?</t>
  </si>
  <si>
    <t>Is there a mechanism to audit and trace all actions taken by the model in an agentic workflow?</t>
  </si>
  <si>
    <t>Can the model's autonomous execution be paused, stopped, or rolled back at any time?</t>
  </si>
  <si>
    <t>Does the model have built-in limits on recursive or chained tool calls to prevent runaway execution?</t>
  </si>
  <si>
    <t>Does the model clearly communicate uncertainty or ask for clarification instead of guessing?</t>
  </si>
  <si>
    <t xml:space="preserve">  7. RAG-SPECIFIC SECURITY (Critical for RAG Systems)</t>
  </si>
  <si>
    <t>Does the model correctly attribute generated answers to source documents?</t>
  </si>
  <si>
    <t>Does the model respect document-level access controls when retrieving information?</t>
  </si>
  <si>
    <t>Can the model distinguish between authorized and unauthorized knowledge sources?</t>
  </si>
  <si>
    <t>Does the model avoid fabricating information not present in the retrieved context?</t>
  </si>
  <si>
    <t>Is the embedding model used for retrieval also security-vetted and documented?</t>
  </si>
  <si>
    <t>Can the retrieval pipeline be configured to exclude sensitive document categories?</t>
  </si>
  <si>
    <t xml:space="preserve">  8. MODEL SUPPLY CHAIN &amp; INTEGRITY</t>
  </si>
  <si>
    <t>Has the model binary/weights been verified for integrity (e.g., checksums, signatures)?</t>
  </si>
  <si>
    <t>Is the model sourced from a trusted and verified repository (e.g., official provider, HuggingFace verified)?</t>
  </si>
  <si>
    <t>FOR LOCAL MODELS: Has the model been scanned for embedded malicious code or backdoors?</t>
  </si>
  <si>
    <t>Is there a process to verify that model updates have not introduced regressions or new vulnerabilities?</t>
  </si>
  <si>
    <t>Does the model's supply chain avoid dependencies on sanctioned or untrusted entities?</t>
  </si>
  <si>
    <t>AI AppSec Academy : AI / LLM Security Assessment</t>
  </si>
  <si>
    <t>Security Questionnaire for Model Providers and LLMs selection</t>
  </si>
  <si>
    <t>e.g., My-LLM-2026-001</t>
  </si>
  <si>
    <t>Fails organization compliance. Must not be used. Fundamental security concerns identified.</t>
  </si>
  <si>
    <t>Provider/Model meets organization security standards. Approved for production use.</t>
  </si>
  <si>
    <t>AI AppSec Academy : LLM Provider Security Assessment</t>
  </si>
  <si>
    <t>AI AppSec Academy : LLM Model Security Assessment</t>
  </si>
  <si>
    <t>Does the provider offer a Data Processing Agreement (DPA) that meets organization requirements?</t>
  </si>
  <si>
    <t>Is the provider subject to jurisdiction that aligns with organizations data residency and sovereignty needs?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</si>
</sst>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4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1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2"/>
      <color rgb="FF0000FF"/>
      <name val="Arial"/>
      <charset val="1"/>
    </font>
    <font>
      <sz val="10"/>
      <color rgb="FF000000"/>
      <name val="Arial"/>
      <charset val="1"/>
    </font>
    <font>
      <i/>
      <sz val="9"/>
      <color rgb="FF333333"/>
      <name val="Arial"/>
      <charset val="1"/>
    </font>
    <font>
      <b/>
      <sz val="12"/>
      <color rgb="FF1B2A4A"/>
      <name val="Arial"/>
      <charset val="1"/>
    </font>
    <font>
      <b/>
      <sz val="14"/>
      <color rgb="FF0000FF"/>
      <name val="Arial"/>
      <charset val="1"/>
    </font>
    <font>
      <b/>
      <sz val="12"/>
      <color rgb="FF000000"/>
      <name val="Arial"/>
      <charset val="1"/>
    </font>
    <font>
      <b/>
      <sz val="11"/>
      <color rgb="FF1B2A4A"/>
      <name val="Arial"/>
      <charset val="1"/>
    </font>
    <font>
      <i/>
      <sz val="8"/>
      <color rgb="FF666666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003366"/>
        <bgColor rgb="FF1B2A4A"/>
      </patternFill>
    </fill>
    <fill>
      <patternFill patternType="solid">
        <fgColor rgb="FF4472C4"/>
        <bgColor rgb="FF666666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C6EFCE"/>
        <bgColor rgb="FFE2EFDA"/>
      </patternFill>
    </fill>
    <fill>
      <patternFill patternType="solid">
        <fgColor rgb="FFFFEB9C"/>
        <bgColor rgb="FFFFF2CC"/>
      </patternFill>
    </fill>
    <fill>
      <patternFill patternType="solid">
        <fgColor rgb="FFFFC000"/>
        <bgColor rgb="FFFF9900"/>
      </patternFill>
    </fill>
    <fill>
      <patternFill patternType="solid">
        <fgColor rgb="FFFFC7CE"/>
        <bgColor rgb="FFFFEB9C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7" fillId="7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left"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4" fillId="13" borderId="1" xfId="0" applyFont="1" applyFill="1" applyBorder="1" applyAlignment="1">
      <alignment horizontal="center" vertical="center" wrapText="1"/>
    </xf>
    <xf numFmtId="165" fontId="10" fillId="13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7" borderId="0" xfId="0" applyFill="1"/>
    <xf numFmtId="0" fontId="7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4472C4"/>
      <rgbColor rgb="FF33CCCC"/>
      <rgbColor rgb="FF99CC00"/>
      <rgbColor rgb="FFFFC000"/>
      <rgbColor rgb="FFFF9900"/>
      <rgbColor rgb="FFFF6600"/>
      <rgbColor rgb="FF666666"/>
      <rgbColor rgb="FF969696"/>
      <rgbColor rgb="FF003366"/>
      <rgbColor rgb="FF339966"/>
      <rgbColor rgb="FF003300"/>
      <rgbColor rgb="FF1B2A4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</sheetPr>
  <dimension ref="A1:F48"/>
  <sheetViews>
    <sheetView showGridLines="0" tabSelected="1" zoomScaleNormal="100" workbookViewId="0">
      <selection sqref="A1:F2"/>
    </sheetView>
  </sheetViews>
  <sheetFormatPr defaultColWidth="8.6328125" defaultRowHeight="15" customHeight="1" x14ac:dyDescent="0.35"/>
  <cols>
    <col min="1" max="1" width="3" customWidth="1"/>
    <col min="2" max="2" width="35" customWidth="1"/>
    <col min="3" max="3" width="50" customWidth="1"/>
    <col min="4" max="4" width="5" customWidth="1"/>
    <col min="5" max="5" width="35" customWidth="1"/>
    <col min="6" max="6" width="50" customWidth="1"/>
  </cols>
  <sheetData>
    <row r="1" spans="1:6" ht="15" customHeight="1" x14ac:dyDescent="0.35">
      <c r="A1" s="37" t="s">
        <v>208</v>
      </c>
      <c r="B1" s="37"/>
      <c r="C1" s="37"/>
      <c r="D1" s="37"/>
      <c r="E1" s="37"/>
      <c r="F1" s="37"/>
    </row>
    <row r="2" spans="1:6" ht="14.5" x14ac:dyDescent="0.35">
      <c r="A2" s="37"/>
      <c r="B2" s="37"/>
      <c r="C2" s="37"/>
      <c r="D2" s="37"/>
      <c r="E2" s="37"/>
      <c r="F2" s="37"/>
    </row>
    <row r="3" spans="1:6" ht="15" customHeight="1" x14ac:dyDescent="0.35">
      <c r="A3" s="38" t="s">
        <v>209</v>
      </c>
      <c r="B3" s="38"/>
      <c r="C3" s="38"/>
      <c r="D3" s="38"/>
      <c r="E3" s="38"/>
      <c r="F3" s="38"/>
    </row>
    <row r="5" spans="1:6" ht="15" customHeight="1" x14ac:dyDescent="0.35">
      <c r="B5" s="30" t="s">
        <v>0</v>
      </c>
      <c r="C5" s="30"/>
      <c r="E5" s="30" t="s">
        <v>1</v>
      </c>
      <c r="F5" s="30"/>
    </row>
    <row r="6" spans="1:6" ht="14.5" x14ac:dyDescent="0.35">
      <c r="B6" s="4" t="s">
        <v>2</v>
      </c>
      <c r="C6" s="5" t="s">
        <v>210</v>
      </c>
      <c r="E6" s="4" t="s">
        <v>3</v>
      </c>
      <c r="F6" s="5"/>
    </row>
    <row r="7" spans="1:6" ht="14.5" x14ac:dyDescent="0.35">
      <c r="B7" s="4" t="s">
        <v>4</v>
      </c>
      <c r="C7" s="5" t="s">
        <v>5</v>
      </c>
      <c r="E7" s="4" t="s">
        <v>6</v>
      </c>
      <c r="F7" s="5"/>
    </row>
    <row r="8" spans="1:6" ht="14.5" x14ac:dyDescent="0.35">
      <c r="B8" s="4" t="s">
        <v>7</v>
      </c>
      <c r="C8" s="5"/>
      <c r="E8" s="4" t="s">
        <v>8</v>
      </c>
      <c r="F8" s="5"/>
    </row>
    <row r="9" spans="1:6" ht="14.5" x14ac:dyDescent="0.35">
      <c r="B9" s="4" t="s">
        <v>9</v>
      </c>
      <c r="C9" s="5"/>
      <c r="E9" s="4" t="s">
        <v>10</v>
      </c>
      <c r="F9" s="5" t="s">
        <v>11</v>
      </c>
    </row>
    <row r="10" spans="1:6" ht="14.5" x14ac:dyDescent="0.35">
      <c r="B10" s="4" t="s">
        <v>12</v>
      </c>
      <c r="C10" s="5"/>
      <c r="E10" s="4" t="s">
        <v>13</v>
      </c>
      <c r="F10" s="5" t="s">
        <v>5</v>
      </c>
    </row>
    <row r="11" spans="1:6" ht="14.5" x14ac:dyDescent="0.35">
      <c r="B11" s="4" t="s">
        <v>14</v>
      </c>
      <c r="C11" s="5"/>
      <c r="E11" s="4" t="s">
        <v>15</v>
      </c>
      <c r="F11" s="5" t="s">
        <v>16</v>
      </c>
    </row>
    <row r="12" spans="1:6" ht="14.5" x14ac:dyDescent="0.35">
      <c r="B12" s="4" t="s">
        <v>17</v>
      </c>
      <c r="C12" s="5" t="s">
        <v>18</v>
      </c>
      <c r="E12" s="4" t="s">
        <v>19</v>
      </c>
      <c r="F12" s="6" t="str">
        <f>IF(AND(ISNUMBER(F10),ISNUMBER(F11)),EDATE(F10,F11),"Enter approval date &amp; validity")</f>
        <v>Enter approval date &amp; validity</v>
      </c>
    </row>
    <row r="13" spans="1:6" ht="14.5" x14ac:dyDescent="0.35">
      <c r="B13" s="4" t="s">
        <v>20</v>
      </c>
      <c r="C13" s="5" t="s">
        <v>21</v>
      </c>
      <c r="E13" s="4" t="s">
        <v>22</v>
      </c>
      <c r="F13" s="5" t="s">
        <v>23</v>
      </c>
    </row>
    <row r="14" spans="1:6" ht="14.5" x14ac:dyDescent="0.35">
      <c r="B14" s="4" t="s">
        <v>24</v>
      </c>
      <c r="C14" s="5" t="s">
        <v>25</v>
      </c>
      <c r="E14" s="4" t="s">
        <v>26</v>
      </c>
      <c r="F14" s="5" t="s">
        <v>27</v>
      </c>
    </row>
    <row r="15" spans="1:6" ht="14.5" x14ac:dyDescent="0.35">
      <c r="B15" s="4" t="s">
        <v>28</v>
      </c>
      <c r="C15" s="5" t="s">
        <v>29</v>
      </c>
      <c r="E15" s="4" t="s">
        <v>30</v>
      </c>
      <c r="F15" s="5"/>
    </row>
    <row r="16" spans="1:6" ht="14.5" x14ac:dyDescent="0.35">
      <c r="B16" s="4" t="s">
        <v>31</v>
      </c>
      <c r="C16" s="5"/>
      <c r="E16" s="4" t="s">
        <v>32</v>
      </c>
      <c r="F16" s="5"/>
    </row>
    <row r="19" spans="2:6" ht="15" customHeight="1" x14ac:dyDescent="0.35">
      <c r="B19" s="30" t="s">
        <v>33</v>
      </c>
      <c r="C19" s="30"/>
      <c r="D19" s="30"/>
      <c r="E19" s="30"/>
      <c r="F19" s="30"/>
    </row>
    <row r="20" spans="2:6" ht="15.5" x14ac:dyDescent="0.35">
      <c r="B20" s="4" t="s">
        <v>34</v>
      </c>
      <c r="C20" s="7">
        <f>IF(ISNUMBER('Provider Assessment'!E4),'Provider Assessment'!E4,"Not yet assessed")</f>
        <v>0</v>
      </c>
      <c r="E20" s="4" t="s">
        <v>35</v>
      </c>
      <c r="F20" s="8" t="str">
        <f>IF(ISNUMBER('Provider Assessment'!E4),IF('Provider Assessment'!E4&gt;=80,"APPROVED — Low Risk",IF('Provider Assessment'!E4&gt;=60,"CONDITIONAL — Medium Risk",IF('Provider Assessment'!E4&gt;=40,"REVIEW REQUIRED — High Risk","REJECTED — Critical Risk"))),"Not yet assessed")</f>
        <v>REJECTED — Critical Risk</v>
      </c>
    </row>
    <row r="21" spans="2:6" ht="15.5" x14ac:dyDescent="0.35">
      <c r="B21" s="4" t="s">
        <v>36</v>
      </c>
      <c r="C21" s="7">
        <f>IF(ISNUMBER('Model Assessment'!E4),'Model Assessment'!E4,"Not yet assessed")</f>
        <v>0</v>
      </c>
      <c r="E21" s="4" t="s">
        <v>37</v>
      </c>
      <c r="F21" s="8" t="str">
        <f>IF(ISNUMBER('Model Assessment'!E4),IF('Model Assessment'!E4&gt;=80,"APPROVED — Low Risk",IF('Model Assessment'!E4&gt;=60,"CONDITIONAL — Medium Risk",IF('Model Assessment'!E4&gt;=40,"REVIEW REQUIRED — High Risk","REJECTED — Critical Risk"))),"Not yet assessed")</f>
        <v>REJECTED — Critical Risk</v>
      </c>
    </row>
    <row r="22" spans="2:6" ht="15.5" x14ac:dyDescent="0.35">
      <c r="B22" s="4" t="s">
        <v>38</v>
      </c>
      <c r="C22" s="9">
        <f>IF(AND(ISNUMBER('Provider Assessment'!E4),ISNUMBER('Model Assessment'!E4)),ROUND(('Provider Assessment'!E4+'Model Assessment'!E4)/2,1),"Not yet assessed")</f>
        <v>0</v>
      </c>
      <c r="E22" s="4" t="s">
        <v>39</v>
      </c>
      <c r="F22" s="8" t="str">
        <f>IF(AND(ISNUMBER('Provider Assessment'!E4),ISNUMBER('Model Assessment'!E4)),IF(MIN('Provider Assessment'!E4,'Model Assessment'!E4)&gt;=80,"APPROVED — Low Risk",IF(MIN('Provider Assessment'!E4,'Model Assessment'!E4)&gt;=60,"CONDITIONAL — Medium Risk",IF(MIN('Provider Assessment'!E4,'Model Assessment'!E4)&gt;=40,"REVIEW REQUIRED — High Risk","REJECTED — Critical Risk"))),"Not yet assessed")</f>
        <v>REJECTED — Critical Risk</v>
      </c>
    </row>
    <row r="24" spans="2:6" ht="15" customHeight="1" x14ac:dyDescent="0.35">
      <c r="B24" s="30" t="s">
        <v>40</v>
      </c>
      <c r="C24" s="30"/>
      <c r="D24" s="30"/>
      <c r="E24" s="30"/>
      <c r="F24" s="30"/>
    </row>
    <row r="25" spans="2:6" ht="15" customHeight="1" x14ac:dyDescent="0.35">
      <c r="B25" s="2" t="s">
        <v>41</v>
      </c>
      <c r="C25" s="2" t="s">
        <v>42</v>
      </c>
      <c r="E25" s="33" t="s">
        <v>43</v>
      </c>
      <c r="F25" s="33"/>
    </row>
    <row r="26" spans="2:6" ht="15" customHeight="1" x14ac:dyDescent="0.35">
      <c r="B26" s="10" t="s">
        <v>44</v>
      </c>
      <c r="C26" s="11" t="s">
        <v>45</v>
      </c>
      <c r="E26" s="34" t="s">
        <v>212</v>
      </c>
      <c r="F26" s="34"/>
    </row>
    <row r="27" spans="2:6" ht="15" customHeight="1" x14ac:dyDescent="0.35">
      <c r="B27" s="12" t="s">
        <v>46</v>
      </c>
      <c r="C27" s="13" t="s">
        <v>47</v>
      </c>
      <c r="E27" s="35" t="s">
        <v>48</v>
      </c>
      <c r="F27" s="35"/>
    </row>
    <row r="28" spans="2:6" ht="15" customHeight="1" x14ac:dyDescent="0.35">
      <c r="B28" s="14" t="s">
        <v>49</v>
      </c>
      <c r="C28" s="15" t="s">
        <v>50</v>
      </c>
      <c r="E28" s="36" t="s">
        <v>51</v>
      </c>
      <c r="F28" s="36"/>
    </row>
    <row r="29" spans="2:6" ht="15" customHeight="1" x14ac:dyDescent="0.35">
      <c r="B29" s="16" t="s">
        <v>52</v>
      </c>
      <c r="C29" s="17" t="s">
        <v>53</v>
      </c>
      <c r="E29" s="31" t="s">
        <v>211</v>
      </c>
      <c r="F29" s="31"/>
    </row>
    <row r="32" spans="2:6" ht="15" customHeight="1" x14ac:dyDescent="0.35">
      <c r="B32" s="30" t="s">
        <v>54</v>
      </c>
      <c r="C32" s="30"/>
      <c r="D32" s="30"/>
      <c r="E32" s="30"/>
      <c r="F32" s="30"/>
    </row>
    <row r="33" spans="2:6" ht="14.5" x14ac:dyDescent="0.35">
      <c r="B33" s="2" t="s">
        <v>55</v>
      </c>
      <c r="C33" s="2" t="s">
        <v>56</v>
      </c>
      <c r="E33" s="32" t="s">
        <v>57</v>
      </c>
      <c r="F33" s="32"/>
    </row>
    <row r="34" spans="2:6" ht="15" customHeight="1" x14ac:dyDescent="0.35">
      <c r="B34" s="18" t="s">
        <v>58</v>
      </c>
      <c r="C34" s="1" t="s">
        <v>59</v>
      </c>
      <c r="E34" s="29" t="s">
        <v>60</v>
      </c>
      <c r="F34" s="29"/>
    </row>
    <row r="35" spans="2:6" ht="23.9" customHeight="1" x14ac:dyDescent="0.35">
      <c r="B35" s="18" t="s">
        <v>61</v>
      </c>
      <c r="C35" s="1" t="s">
        <v>62</v>
      </c>
      <c r="E35" s="29" t="s">
        <v>63</v>
      </c>
      <c r="F35" s="29"/>
    </row>
    <row r="36" spans="2:6" ht="23.9" customHeight="1" x14ac:dyDescent="0.35">
      <c r="B36" s="18" t="s">
        <v>64</v>
      </c>
      <c r="C36" s="1" t="s">
        <v>65</v>
      </c>
      <c r="E36" s="29" t="s">
        <v>66</v>
      </c>
      <c r="F36" s="29"/>
    </row>
    <row r="39" spans="2:6" ht="15" customHeight="1" x14ac:dyDescent="0.35">
      <c r="B39" s="30" t="s">
        <v>67</v>
      </c>
      <c r="C39" s="30"/>
      <c r="D39" s="30"/>
      <c r="E39" s="30"/>
      <c r="F39" s="30"/>
    </row>
    <row r="40" spans="2:6" ht="15" customHeight="1" x14ac:dyDescent="0.35">
      <c r="B40" s="29" t="s">
        <v>68</v>
      </c>
      <c r="C40" s="29"/>
      <c r="D40" s="29"/>
      <c r="E40" s="29"/>
      <c r="F40" s="29"/>
    </row>
    <row r="41" spans="2:6" ht="15" customHeight="1" x14ac:dyDescent="0.35">
      <c r="B41" s="29" t="s">
        <v>69</v>
      </c>
      <c r="C41" s="29"/>
      <c r="D41" s="29"/>
      <c r="E41" s="29"/>
      <c r="F41" s="29"/>
    </row>
    <row r="42" spans="2:6" ht="15" customHeight="1" x14ac:dyDescent="0.35">
      <c r="B42" s="29" t="s">
        <v>70</v>
      </c>
      <c r="C42" s="29"/>
      <c r="D42" s="29"/>
      <c r="E42" s="29"/>
      <c r="F42" s="29"/>
    </row>
    <row r="43" spans="2:6" ht="15" customHeight="1" x14ac:dyDescent="0.35">
      <c r="B43" s="29" t="s">
        <v>71</v>
      </c>
      <c r="C43" s="29"/>
      <c r="D43" s="29"/>
      <c r="E43" s="29"/>
      <c r="F43" s="29"/>
    </row>
    <row r="44" spans="2:6" ht="15" customHeight="1" x14ac:dyDescent="0.35">
      <c r="B44" s="29" t="s">
        <v>72</v>
      </c>
      <c r="C44" s="29"/>
      <c r="D44" s="29"/>
      <c r="E44" s="29"/>
      <c r="F44" s="29"/>
    </row>
    <row r="45" spans="2:6" ht="15" customHeight="1" x14ac:dyDescent="0.35">
      <c r="B45" s="29" t="s">
        <v>73</v>
      </c>
      <c r="C45" s="29"/>
      <c r="D45" s="29"/>
      <c r="E45" s="29"/>
      <c r="F45" s="29"/>
    </row>
    <row r="46" spans="2:6" ht="15" customHeight="1" x14ac:dyDescent="0.35">
      <c r="B46" s="29" t="s">
        <v>74</v>
      </c>
      <c r="C46" s="29"/>
      <c r="D46" s="29"/>
      <c r="E46" s="29"/>
      <c r="F46" s="29"/>
    </row>
    <row r="47" spans="2:6" ht="15" customHeight="1" x14ac:dyDescent="0.35">
      <c r="B47" s="29" t="s">
        <v>75</v>
      </c>
      <c r="C47" s="29"/>
      <c r="D47" s="29"/>
      <c r="E47" s="29"/>
      <c r="F47" s="29"/>
    </row>
    <row r="48" spans="2:6" ht="15" customHeight="1" x14ac:dyDescent="0.35">
      <c r="B48" s="29" t="s">
        <v>76</v>
      </c>
      <c r="C48" s="29"/>
      <c r="D48" s="29"/>
      <c r="E48" s="29"/>
      <c r="F48" s="29"/>
    </row>
  </sheetData>
  <mergeCells count="26">
    <mergeCell ref="A1:F2"/>
    <mergeCell ref="A3:F3"/>
    <mergeCell ref="B5:C5"/>
    <mergeCell ref="E5:F5"/>
    <mergeCell ref="B19:F19"/>
    <mergeCell ref="B24:F24"/>
    <mergeCell ref="E25:F25"/>
    <mergeCell ref="E26:F26"/>
    <mergeCell ref="E27:F27"/>
    <mergeCell ref="E28:F28"/>
    <mergeCell ref="E29:F29"/>
    <mergeCell ref="B32:F32"/>
    <mergeCell ref="E33:F33"/>
    <mergeCell ref="E34:F34"/>
    <mergeCell ref="E35:F35"/>
    <mergeCell ref="E36:F36"/>
    <mergeCell ref="B39:F39"/>
    <mergeCell ref="B40:F40"/>
    <mergeCell ref="B41:F41"/>
    <mergeCell ref="B42:F42"/>
    <mergeCell ref="B48:F48"/>
    <mergeCell ref="B43:F43"/>
    <mergeCell ref="B44:F44"/>
    <mergeCell ref="B45:F45"/>
    <mergeCell ref="B46:F46"/>
    <mergeCell ref="B47:F47"/>
  </mergeCells>
  <dataValidations count="5">
    <dataValidation type="list" allowBlank="1" error="Please select a valid deployment type" sqref="C14" xr:uid="{00000000-0002-0000-0000-000000000000}">
      <formula1>"Cloud-based,Locally Deployed,Hybrid"</formula1>
      <formula2>0</formula2>
    </dataValidation>
    <dataValidation type="list" allowBlank="1" sqref="C15" xr:uid="{00000000-0002-0000-0000-000001000000}">
      <formula1>"GenAI Chatbot,RAG-based System,Agentic AI System,Multiple Use Cases"</formula1>
      <formula2>0</formula2>
    </dataValidation>
    <dataValidation type="list" allowBlank="1" sqref="F9" xr:uid="{00000000-0002-0000-0000-000002000000}">
      <formula1>"Pending,Approved,Rejected,Conditional"</formula1>
      <formula2>0</formula2>
    </dataValidation>
    <dataValidation type="list" allowBlank="1" sqref="F14" xr:uid="{00000000-0002-0000-0000-000003000000}">
      <formula1>"Public,Internal,Confidential,Restricted"</formula1>
      <formula2>0</formula2>
    </dataValidation>
    <dataValidation type="list" allowBlank="1" sqref="F11" xr:uid="{00000000-0002-0000-0000-000004000000}">
      <formula1>"3,6,12,18,24"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</sheetPr>
  <dimension ref="A1:I64"/>
  <sheetViews>
    <sheetView showGridLines="0" zoomScaleNormal="100" workbookViewId="0">
      <pane ySplit="5" topLeftCell="A6" activePane="bottomLeft" state="frozen"/>
      <selection pane="bottomLeft" sqref="A1:I1"/>
    </sheetView>
  </sheetViews>
  <sheetFormatPr defaultColWidth="8.6328125" defaultRowHeight="15" customHeight="1" x14ac:dyDescent="0.35"/>
  <cols>
    <col min="1" max="1" width="4" customWidth="1"/>
    <col min="2" max="2" width="11.36328125" customWidth="1"/>
    <col min="3" max="3" width="75" customWidth="1"/>
    <col min="4" max="5" width="14" customWidth="1"/>
    <col min="6" max="6" width="10" customWidth="1"/>
    <col min="7" max="8" width="12" customWidth="1"/>
    <col min="9" max="9" width="40" customWidth="1"/>
  </cols>
  <sheetData>
    <row r="1" spans="1:9" ht="19.75" customHeight="1" x14ac:dyDescent="0.35">
      <c r="A1" s="40" t="s">
        <v>213</v>
      </c>
      <c r="B1" s="40"/>
      <c r="C1" s="40"/>
      <c r="D1" s="40"/>
      <c r="E1" s="40"/>
      <c r="F1" s="40"/>
      <c r="G1" s="40"/>
      <c r="H1" s="40"/>
      <c r="I1" s="40"/>
    </row>
    <row r="2" spans="1:9" ht="15" customHeight="1" x14ac:dyDescent="0.35">
      <c r="A2" s="41" t="s">
        <v>77</v>
      </c>
      <c r="B2" s="41"/>
      <c r="C2" s="41"/>
      <c r="D2" s="41"/>
      <c r="E2" s="41"/>
      <c r="F2" s="41"/>
      <c r="G2" s="41"/>
      <c r="H2" s="41"/>
      <c r="I2" s="41"/>
    </row>
    <row r="3" spans="1:9" ht="30.5" customHeight="1" x14ac:dyDescent="0.35">
      <c r="A3" s="33" t="s">
        <v>78</v>
      </c>
      <c r="B3" s="33"/>
      <c r="C3" s="3" t="s">
        <v>79</v>
      </c>
      <c r="D3" s="19"/>
      <c r="E3" s="20"/>
      <c r="F3" s="3" t="s">
        <v>80</v>
      </c>
      <c r="G3" s="19"/>
      <c r="H3" s="3" t="s">
        <v>81</v>
      </c>
      <c r="I3" s="19"/>
    </row>
    <row r="4" spans="1:9" ht="31.5" customHeight="1" x14ac:dyDescent="0.35">
      <c r="A4" s="42" t="str">
        <f>IF(ISNUMBER(E4),IF(E4&gt;=80,"APPROVED",IF(E4&gt;=60,"CONDITIONAL",IF(E4&gt;=40,"REVIEW REQUIRED","REJECTED"))),"Pending")</f>
        <v>REJECTED</v>
      </c>
      <c r="B4" s="42"/>
      <c r="C4" s="3" t="s">
        <v>82</v>
      </c>
      <c r="D4" s="19"/>
      <c r="E4" s="21">
        <f>IF(I4=0,0,ROUND(G4/I4*100,1))</f>
        <v>0</v>
      </c>
      <c r="G4" s="22">
        <f>SUM(G7:G64)</f>
        <v>0</v>
      </c>
      <c r="I4" s="22">
        <f>SUM(H7:H64)</f>
        <v>0</v>
      </c>
    </row>
    <row r="5" spans="1:9" ht="14.5" x14ac:dyDescent="0.35">
      <c r="A5" s="23"/>
      <c r="B5" s="23" t="s">
        <v>83</v>
      </c>
      <c r="C5" s="23" t="s">
        <v>84</v>
      </c>
      <c r="D5" s="23" t="s">
        <v>85</v>
      </c>
      <c r="E5" s="23" t="s">
        <v>86</v>
      </c>
      <c r="F5" s="23" t="s">
        <v>87</v>
      </c>
      <c r="G5" s="23" t="s">
        <v>88</v>
      </c>
      <c r="H5" s="23" t="s">
        <v>89</v>
      </c>
      <c r="I5" s="23" t="s">
        <v>90</v>
      </c>
    </row>
    <row r="6" spans="1:9" ht="15" customHeight="1" x14ac:dyDescent="0.35">
      <c r="A6" s="39" t="s">
        <v>91</v>
      </c>
      <c r="B6" s="39"/>
      <c r="C6" s="39"/>
      <c r="D6" s="39"/>
      <c r="E6" s="39"/>
      <c r="F6" s="39"/>
      <c r="G6" s="39"/>
      <c r="H6" s="39"/>
      <c r="I6" s="39"/>
    </row>
    <row r="7" spans="1:9" ht="25" x14ac:dyDescent="0.35">
      <c r="A7" s="24"/>
      <c r="B7" s="25">
        <v>1</v>
      </c>
      <c r="C7" s="1" t="s">
        <v>92</v>
      </c>
      <c r="D7" s="26" t="s">
        <v>93</v>
      </c>
      <c r="E7" s="27"/>
      <c r="F7" s="28">
        <v>3</v>
      </c>
      <c r="G7" s="25">
        <f t="shared" ref="G7:G13" si="0">IF(E7="Yes",F7,IF(E7="Partial",F7/2,IF(E7="No",0,0)))</f>
        <v>0</v>
      </c>
      <c r="H7" s="25">
        <f t="shared" ref="H7:H13" si="1">IF(OR(E7="Yes",E7="Partial",E7="No"),F7,0)</f>
        <v>0</v>
      </c>
      <c r="I7" s="5"/>
    </row>
    <row r="8" spans="1:9" ht="25" x14ac:dyDescent="0.35">
      <c r="A8" s="24"/>
      <c r="B8" s="25">
        <v>2</v>
      </c>
      <c r="C8" s="1" t="s">
        <v>94</v>
      </c>
      <c r="D8" s="26" t="s">
        <v>93</v>
      </c>
      <c r="E8" s="27"/>
      <c r="F8" s="28">
        <v>4</v>
      </c>
      <c r="G8" s="25">
        <f t="shared" si="0"/>
        <v>0</v>
      </c>
      <c r="H8" s="25">
        <f t="shared" si="1"/>
        <v>0</v>
      </c>
      <c r="I8" s="5"/>
    </row>
    <row r="9" spans="1:9" ht="25" x14ac:dyDescent="0.35">
      <c r="A9" s="24"/>
      <c r="B9" s="25">
        <v>3</v>
      </c>
      <c r="C9" s="1" t="s">
        <v>95</v>
      </c>
      <c r="D9" s="26" t="s">
        <v>93</v>
      </c>
      <c r="E9" s="27"/>
      <c r="F9" s="28">
        <v>5</v>
      </c>
      <c r="G9" s="25">
        <f t="shared" si="0"/>
        <v>0</v>
      </c>
      <c r="H9" s="25">
        <f t="shared" si="1"/>
        <v>0</v>
      </c>
      <c r="I9" s="5"/>
    </row>
    <row r="10" spans="1:9" ht="25" x14ac:dyDescent="0.35">
      <c r="A10" s="24"/>
      <c r="B10" s="25">
        <v>4</v>
      </c>
      <c r="C10" s="1" t="s">
        <v>96</v>
      </c>
      <c r="D10" s="26" t="s">
        <v>93</v>
      </c>
      <c r="E10" s="27"/>
      <c r="F10" s="28">
        <v>5</v>
      </c>
      <c r="G10" s="25">
        <f t="shared" si="0"/>
        <v>0</v>
      </c>
      <c r="H10" s="25">
        <f t="shared" si="1"/>
        <v>0</v>
      </c>
      <c r="I10" s="5"/>
    </row>
    <row r="11" spans="1:9" ht="25" x14ac:dyDescent="0.35">
      <c r="A11" s="24"/>
      <c r="B11" s="25">
        <v>5</v>
      </c>
      <c r="C11" s="1" t="s">
        <v>97</v>
      </c>
      <c r="D11" s="26" t="s">
        <v>93</v>
      </c>
      <c r="E11" s="27"/>
      <c r="F11" s="28">
        <v>5</v>
      </c>
      <c r="G11" s="25">
        <f t="shared" si="0"/>
        <v>0</v>
      </c>
      <c r="H11" s="25">
        <f t="shared" si="1"/>
        <v>0</v>
      </c>
      <c r="I11" s="5"/>
    </row>
    <row r="12" spans="1:9" ht="25" x14ac:dyDescent="0.35">
      <c r="A12" s="24"/>
      <c r="B12" s="25">
        <v>6</v>
      </c>
      <c r="C12" s="1" t="s">
        <v>215</v>
      </c>
      <c r="D12" s="26" t="s">
        <v>93</v>
      </c>
      <c r="E12" s="27"/>
      <c r="F12" s="28">
        <v>4</v>
      </c>
      <c r="G12" s="25">
        <f t="shared" si="0"/>
        <v>0</v>
      </c>
      <c r="H12" s="25">
        <f t="shared" si="1"/>
        <v>0</v>
      </c>
      <c r="I12" s="5"/>
    </row>
    <row r="13" spans="1:9" ht="25" x14ac:dyDescent="0.35">
      <c r="A13" s="24"/>
      <c r="B13" s="25">
        <v>7</v>
      </c>
      <c r="C13" s="1" t="s">
        <v>216</v>
      </c>
      <c r="D13" s="26" t="s">
        <v>93</v>
      </c>
      <c r="E13" s="27"/>
      <c r="F13" s="28">
        <v>4</v>
      </c>
      <c r="G13" s="25">
        <f t="shared" si="0"/>
        <v>0</v>
      </c>
      <c r="H13" s="25">
        <f t="shared" si="1"/>
        <v>0</v>
      </c>
      <c r="I13" s="5"/>
    </row>
    <row r="15" spans="1:9" ht="15" customHeight="1" x14ac:dyDescent="0.35">
      <c r="A15" s="39" t="s">
        <v>98</v>
      </c>
      <c r="B15" s="39"/>
      <c r="C15" s="39"/>
      <c r="D15" s="39"/>
      <c r="E15" s="39"/>
      <c r="F15" s="39"/>
      <c r="G15" s="39"/>
      <c r="H15" s="39"/>
      <c r="I15" s="39"/>
    </row>
    <row r="16" spans="1:9" ht="14.5" x14ac:dyDescent="0.35">
      <c r="A16" s="24"/>
      <c r="B16" s="25">
        <v>8</v>
      </c>
      <c r="C16" s="1" t="s">
        <v>99</v>
      </c>
      <c r="D16" s="26" t="s">
        <v>93</v>
      </c>
      <c r="E16" s="27"/>
      <c r="F16" s="28">
        <v>5</v>
      </c>
      <c r="G16" s="25">
        <f t="shared" ref="G16:G23" si="2">IF(E16="Yes",F16,IF(E16="Partial",F16/2,IF(E16="No",0,0)))</f>
        <v>0</v>
      </c>
      <c r="H16" s="25">
        <f t="shared" ref="H16:H23" si="3">IF(OR(E16="Yes",E16="Partial",E16="No"),F16,0)</f>
        <v>0</v>
      </c>
      <c r="I16" s="5"/>
    </row>
    <row r="17" spans="1:9" ht="25" x14ac:dyDescent="0.35">
      <c r="A17" s="24"/>
      <c r="B17" s="25">
        <v>9</v>
      </c>
      <c r="C17" s="1" t="s">
        <v>100</v>
      </c>
      <c r="D17" s="26" t="s">
        <v>101</v>
      </c>
      <c r="E17" s="27"/>
      <c r="F17" s="28">
        <v>5</v>
      </c>
      <c r="G17" s="25">
        <f t="shared" si="2"/>
        <v>0</v>
      </c>
      <c r="H17" s="25">
        <f t="shared" si="3"/>
        <v>0</v>
      </c>
      <c r="I17" s="5"/>
    </row>
    <row r="18" spans="1:9" ht="14.5" x14ac:dyDescent="0.35">
      <c r="A18" s="24"/>
      <c r="B18" s="25">
        <v>10</v>
      </c>
      <c r="C18" s="1" t="s">
        <v>102</v>
      </c>
      <c r="D18" s="26" t="s">
        <v>93</v>
      </c>
      <c r="E18" s="27"/>
      <c r="F18" s="28">
        <v>4</v>
      </c>
      <c r="G18" s="25">
        <f t="shared" si="2"/>
        <v>0</v>
      </c>
      <c r="H18" s="25">
        <f t="shared" si="3"/>
        <v>0</v>
      </c>
      <c r="I18" s="5"/>
    </row>
    <row r="19" spans="1:9" ht="14.5" x14ac:dyDescent="0.35">
      <c r="A19" s="24"/>
      <c r="B19" s="25">
        <v>11</v>
      </c>
      <c r="C19" s="1" t="s">
        <v>103</v>
      </c>
      <c r="D19" s="26" t="s">
        <v>93</v>
      </c>
      <c r="E19" s="27"/>
      <c r="F19" s="28">
        <v>5</v>
      </c>
      <c r="G19" s="25">
        <f t="shared" si="2"/>
        <v>0</v>
      </c>
      <c r="H19" s="25">
        <f t="shared" si="3"/>
        <v>0</v>
      </c>
      <c r="I19" s="5"/>
    </row>
    <row r="20" spans="1:9" ht="14.5" x14ac:dyDescent="0.35">
      <c r="A20" s="24"/>
      <c r="B20" s="25">
        <v>12</v>
      </c>
      <c r="C20" s="1" t="s">
        <v>104</v>
      </c>
      <c r="D20" s="26" t="s">
        <v>105</v>
      </c>
      <c r="E20" s="27"/>
      <c r="F20" s="28">
        <v>4</v>
      </c>
      <c r="G20" s="25">
        <f t="shared" si="2"/>
        <v>0</v>
      </c>
      <c r="H20" s="25">
        <f t="shared" si="3"/>
        <v>0</v>
      </c>
      <c r="I20" s="5"/>
    </row>
    <row r="21" spans="1:9" ht="14.5" x14ac:dyDescent="0.35">
      <c r="A21" s="24"/>
      <c r="B21" s="25">
        <v>13</v>
      </c>
      <c r="C21" s="1" t="s">
        <v>106</v>
      </c>
      <c r="D21" s="26" t="s">
        <v>93</v>
      </c>
      <c r="E21" s="27"/>
      <c r="F21" s="28">
        <v>4</v>
      </c>
      <c r="G21" s="25">
        <f t="shared" si="2"/>
        <v>0</v>
      </c>
      <c r="H21" s="25">
        <f t="shared" si="3"/>
        <v>0</v>
      </c>
      <c r="I21" s="5"/>
    </row>
    <row r="22" spans="1:9" ht="14.5" x14ac:dyDescent="0.35">
      <c r="A22" s="24"/>
      <c r="B22" s="25">
        <v>14</v>
      </c>
      <c r="C22" s="1" t="s">
        <v>107</v>
      </c>
      <c r="D22" s="26" t="s">
        <v>93</v>
      </c>
      <c r="E22" s="27"/>
      <c r="F22" s="28">
        <v>4</v>
      </c>
      <c r="G22" s="25">
        <f t="shared" si="2"/>
        <v>0</v>
      </c>
      <c r="H22" s="25">
        <f t="shared" si="3"/>
        <v>0</v>
      </c>
      <c r="I22" s="5"/>
    </row>
    <row r="23" spans="1:9" ht="25" x14ac:dyDescent="0.35">
      <c r="A23" s="24"/>
      <c r="B23" s="25">
        <v>15</v>
      </c>
      <c r="C23" s="1" t="s">
        <v>108</v>
      </c>
      <c r="D23" s="26" t="s">
        <v>93</v>
      </c>
      <c r="E23" s="27"/>
      <c r="F23" s="28">
        <v>4</v>
      </c>
      <c r="G23" s="25">
        <f t="shared" si="2"/>
        <v>0</v>
      </c>
      <c r="H23" s="25">
        <f t="shared" si="3"/>
        <v>0</v>
      </c>
      <c r="I23" s="5"/>
    </row>
    <row r="25" spans="1:9" ht="15" customHeight="1" x14ac:dyDescent="0.35">
      <c r="A25" s="39" t="s">
        <v>109</v>
      </c>
      <c r="B25" s="39"/>
      <c r="C25" s="39"/>
      <c r="D25" s="39"/>
      <c r="E25" s="39"/>
      <c r="F25" s="39"/>
      <c r="G25" s="39"/>
      <c r="H25" s="39"/>
      <c r="I25" s="39"/>
    </row>
    <row r="26" spans="1:9" ht="14.5" x14ac:dyDescent="0.35">
      <c r="A26" s="24"/>
      <c r="B26" s="25">
        <v>16</v>
      </c>
      <c r="C26" s="1" t="s">
        <v>110</v>
      </c>
      <c r="D26" s="26" t="s">
        <v>93</v>
      </c>
      <c r="E26" s="27"/>
      <c r="F26" s="28">
        <v>4</v>
      </c>
      <c r="G26" s="25">
        <f t="shared" ref="G26:G31" si="4">IF(E26="Yes",F26,IF(E26="Partial",F26/2,IF(E26="No",0,0)))</f>
        <v>0</v>
      </c>
      <c r="H26" s="25">
        <f t="shared" ref="H26:H31" si="5">IF(OR(E26="Yes",E26="Partial",E26="No"),F26,0)</f>
        <v>0</v>
      </c>
      <c r="I26" s="5"/>
    </row>
    <row r="27" spans="1:9" ht="14.5" x14ac:dyDescent="0.35">
      <c r="A27" s="24"/>
      <c r="B27" s="25">
        <v>17</v>
      </c>
      <c r="C27" s="1" t="s">
        <v>111</v>
      </c>
      <c r="D27" s="26" t="s">
        <v>93</v>
      </c>
      <c r="E27" s="27"/>
      <c r="F27" s="28">
        <v>4</v>
      </c>
      <c r="G27" s="25">
        <f t="shared" si="4"/>
        <v>0</v>
      </c>
      <c r="H27" s="25">
        <f t="shared" si="5"/>
        <v>0</v>
      </c>
      <c r="I27" s="5"/>
    </row>
    <row r="28" spans="1:9" ht="25" x14ac:dyDescent="0.35">
      <c r="A28" s="24"/>
      <c r="B28" s="25">
        <v>18</v>
      </c>
      <c r="C28" s="1" t="s">
        <v>112</v>
      </c>
      <c r="D28" s="26" t="s">
        <v>93</v>
      </c>
      <c r="E28" s="27"/>
      <c r="F28" s="28">
        <v>4</v>
      </c>
      <c r="G28" s="25">
        <f t="shared" si="4"/>
        <v>0</v>
      </c>
      <c r="H28" s="25">
        <f t="shared" si="5"/>
        <v>0</v>
      </c>
      <c r="I28" s="5"/>
    </row>
    <row r="29" spans="1:9" ht="14.5" x14ac:dyDescent="0.35">
      <c r="A29" s="24"/>
      <c r="B29" s="25">
        <v>19</v>
      </c>
      <c r="C29" s="1" t="s">
        <v>113</v>
      </c>
      <c r="D29" s="26" t="s">
        <v>93</v>
      </c>
      <c r="E29" s="27"/>
      <c r="F29" s="28">
        <v>3</v>
      </c>
      <c r="G29" s="25">
        <f t="shared" si="4"/>
        <v>0</v>
      </c>
      <c r="H29" s="25">
        <f t="shared" si="5"/>
        <v>0</v>
      </c>
      <c r="I29" s="5"/>
    </row>
    <row r="30" spans="1:9" ht="14.5" x14ac:dyDescent="0.35">
      <c r="A30" s="24"/>
      <c r="B30" s="25">
        <v>20</v>
      </c>
      <c r="C30" s="1" t="s">
        <v>114</v>
      </c>
      <c r="D30" s="26" t="s">
        <v>93</v>
      </c>
      <c r="E30" s="27"/>
      <c r="F30" s="28">
        <v>4</v>
      </c>
      <c r="G30" s="25">
        <f t="shared" si="4"/>
        <v>0</v>
      </c>
      <c r="H30" s="25">
        <f t="shared" si="5"/>
        <v>0</v>
      </c>
      <c r="I30" s="5"/>
    </row>
    <row r="31" spans="1:9" ht="14.5" x14ac:dyDescent="0.35">
      <c r="A31" s="24"/>
      <c r="B31" s="25">
        <v>21</v>
      </c>
      <c r="C31" s="1" t="s">
        <v>115</v>
      </c>
      <c r="D31" s="26" t="s">
        <v>116</v>
      </c>
      <c r="E31" s="27"/>
      <c r="F31" s="28">
        <v>4</v>
      </c>
      <c r="G31" s="25">
        <f t="shared" si="4"/>
        <v>0</v>
      </c>
      <c r="H31" s="25">
        <f t="shared" si="5"/>
        <v>0</v>
      </c>
      <c r="I31" s="5"/>
    </row>
    <row r="33" spans="1:9" ht="15" customHeight="1" x14ac:dyDescent="0.35">
      <c r="A33" s="39" t="s">
        <v>117</v>
      </c>
      <c r="B33" s="39"/>
      <c r="C33" s="39"/>
      <c r="D33" s="39"/>
      <c r="E33" s="39"/>
      <c r="F33" s="39"/>
      <c r="G33" s="39"/>
      <c r="H33" s="39"/>
      <c r="I33" s="39"/>
    </row>
    <row r="34" spans="1:9" ht="14.5" x14ac:dyDescent="0.35">
      <c r="A34" s="24"/>
      <c r="B34" s="25">
        <v>22</v>
      </c>
      <c r="C34" s="1" t="s">
        <v>118</v>
      </c>
      <c r="D34" s="26" t="s">
        <v>93</v>
      </c>
      <c r="E34" s="27"/>
      <c r="F34" s="28">
        <v>4</v>
      </c>
      <c r="G34" s="25">
        <f t="shared" ref="G34:G40" si="6">IF(E34="Yes",F34,IF(E34="Partial",F34/2,IF(E34="No",0,0)))</f>
        <v>0</v>
      </c>
      <c r="H34" s="25">
        <f t="shared" ref="H34:H40" si="7">IF(OR(E34="Yes",E34="Partial",E34="No"),F34,0)</f>
        <v>0</v>
      </c>
      <c r="I34" s="5"/>
    </row>
    <row r="35" spans="1:9" ht="14.5" x14ac:dyDescent="0.35">
      <c r="A35" s="24"/>
      <c r="B35" s="25">
        <v>23</v>
      </c>
      <c r="C35" s="1" t="s">
        <v>119</v>
      </c>
      <c r="D35" s="26" t="s">
        <v>93</v>
      </c>
      <c r="E35" s="27"/>
      <c r="F35" s="28">
        <v>4</v>
      </c>
      <c r="G35" s="25">
        <f t="shared" si="6"/>
        <v>0</v>
      </c>
      <c r="H35" s="25">
        <f t="shared" si="7"/>
        <v>0</v>
      </c>
      <c r="I35" s="5"/>
    </row>
    <row r="36" spans="1:9" ht="14.5" x14ac:dyDescent="0.35">
      <c r="A36" s="24"/>
      <c r="B36" s="25">
        <v>24</v>
      </c>
      <c r="C36" s="1" t="s">
        <v>120</v>
      </c>
      <c r="D36" s="26" t="s">
        <v>93</v>
      </c>
      <c r="E36" s="27"/>
      <c r="F36" s="28">
        <v>3</v>
      </c>
      <c r="G36" s="25">
        <f t="shared" si="6"/>
        <v>0</v>
      </c>
      <c r="H36" s="25">
        <f t="shared" si="7"/>
        <v>0</v>
      </c>
      <c r="I36" s="5"/>
    </row>
    <row r="37" spans="1:9" ht="25" x14ac:dyDescent="0.35">
      <c r="A37" s="24"/>
      <c r="B37" s="25">
        <v>25</v>
      </c>
      <c r="C37" s="1" t="s">
        <v>121</v>
      </c>
      <c r="D37" s="26" t="s">
        <v>93</v>
      </c>
      <c r="E37" s="27"/>
      <c r="F37" s="28">
        <v>4</v>
      </c>
      <c r="G37" s="25">
        <f t="shared" si="6"/>
        <v>0</v>
      </c>
      <c r="H37" s="25">
        <f t="shared" si="7"/>
        <v>0</v>
      </c>
      <c r="I37" s="5"/>
    </row>
    <row r="38" spans="1:9" ht="14.5" x14ac:dyDescent="0.35">
      <c r="A38" s="24"/>
      <c r="B38" s="25">
        <v>26</v>
      </c>
      <c r="C38" s="1" t="s">
        <v>122</v>
      </c>
      <c r="D38" s="26" t="s">
        <v>93</v>
      </c>
      <c r="E38" s="27"/>
      <c r="F38" s="28">
        <v>3</v>
      </c>
      <c r="G38" s="25">
        <f t="shared" si="6"/>
        <v>0</v>
      </c>
      <c r="H38" s="25">
        <f t="shared" si="7"/>
        <v>0</v>
      </c>
      <c r="I38" s="5"/>
    </row>
    <row r="39" spans="1:9" ht="25" x14ac:dyDescent="0.35">
      <c r="A39" s="24"/>
      <c r="B39" s="25">
        <v>27</v>
      </c>
      <c r="C39" s="1" t="s">
        <v>123</v>
      </c>
      <c r="D39" s="26" t="s">
        <v>93</v>
      </c>
      <c r="E39" s="27"/>
      <c r="F39" s="28">
        <v>4</v>
      </c>
      <c r="G39" s="25">
        <f t="shared" si="6"/>
        <v>0</v>
      </c>
      <c r="H39" s="25">
        <f t="shared" si="7"/>
        <v>0</v>
      </c>
      <c r="I39" s="5"/>
    </row>
    <row r="40" spans="1:9" ht="25" x14ac:dyDescent="0.35">
      <c r="A40" s="24"/>
      <c r="B40" s="25">
        <v>28</v>
      </c>
      <c r="C40" s="1" t="s">
        <v>124</v>
      </c>
      <c r="D40" s="26" t="s">
        <v>93</v>
      </c>
      <c r="E40" s="27"/>
      <c r="F40" s="28">
        <v>3</v>
      </c>
      <c r="G40" s="25">
        <f t="shared" si="6"/>
        <v>0</v>
      </c>
      <c r="H40" s="25">
        <f t="shared" si="7"/>
        <v>0</v>
      </c>
      <c r="I40" s="5"/>
    </row>
    <row r="42" spans="1:9" ht="15" customHeight="1" x14ac:dyDescent="0.35">
      <c r="A42" s="39" t="s">
        <v>125</v>
      </c>
      <c r="B42" s="39"/>
      <c r="C42" s="39"/>
      <c r="D42" s="39"/>
      <c r="E42" s="39"/>
      <c r="F42" s="39"/>
      <c r="G42" s="39"/>
      <c r="H42" s="39"/>
      <c r="I42" s="39"/>
    </row>
    <row r="43" spans="1:9" ht="14.5" x14ac:dyDescent="0.35">
      <c r="A43" s="24"/>
      <c r="B43" s="25">
        <v>29</v>
      </c>
      <c r="C43" s="1" t="s">
        <v>126</v>
      </c>
      <c r="D43" s="26" t="s">
        <v>93</v>
      </c>
      <c r="E43" s="27"/>
      <c r="F43" s="28">
        <v>3</v>
      </c>
      <c r="G43" s="25">
        <f t="shared" ref="G43:G49" si="8">IF(E43="Yes",F43,IF(E43="Partial",F43/2,IF(E43="No",0,0)))</f>
        <v>0</v>
      </c>
      <c r="H43" s="25">
        <f t="shared" ref="H43:H49" si="9">IF(OR(E43="Yes",E43="Partial",E43="No"),F43,0)</f>
        <v>0</v>
      </c>
      <c r="I43" s="5"/>
    </row>
    <row r="44" spans="1:9" ht="14.5" x14ac:dyDescent="0.35">
      <c r="A44" s="24"/>
      <c r="B44" s="25">
        <v>30</v>
      </c>
      <c r="C44" s="1" t="s">
        <v>127</v>
      </c>
      <c r="D44" s="26" t="s">
        <v>128</v>
      </c>
      <c r="E44" s="27"/>
      <c r="F44" s="28">
        <v>4</v>
      </c>
      <c r="G44" s="25">
        <f t="shared" si="8"/>
        <v>0</v>
      </c>
      <c r="H44" s="25">
        <f t="shared" si="9"/>
        <v>0</v>
      </c>
      <c r="I44" s="5"/>
    </row>
    <row r="45" spans="1:9" ht="25" x14ac:dyDescent="0.35">
      <c r="A45" s="24"/>
      <c r="B45" s="25">
        <v>31</v>
      </c>
      <c r="C45" s="1" t="s">
        <v>129</v>
      </c>
      <c r="D45" s="26" t="s">
        <v>93</v>
      </c>
      <c r="E45" s="27"/>
      <c r="F45" s="28">
        <v>4</v>
      </c>
      <c r="G45" s="25">
        <f t="shared" si="8"/>
        <v>0</v>
      </c>
      <c r="H45" s="25">
        <f t="shared" si="9"/>
        <v>0</v>
      </c>
      <c r="I45" s="5"/>
    </row>
    <row r="46" spans="1:9" ht="20" x14ac:dyDescent="0.35">
      <c r="A46" s="24"/>
      <c r="B46" s="25">
        <v>32</v>
      </c>
      <c r="C46" s="1" t="s">
        <v>130</v>
      </c>
      <c r="D46" s="26" t="s">
        <v>131</v>
      </c>
      <c r="E46" s="27"/>
      <c r="F46" s="28">
        <v>5</v>
      </c>
      <c r="G46" s="25">
        <f t="shared" si="8"/>
        <v>0</v>
      </c>
      <c r="H46" s="25">
        <f t="shared" si="9"/>
        <v>0</v>
      </c>
      <c r="I46" s="5"/>
    </row>
    <row r="47" spans="1:9" ht="25" x14ac:dyDescent="0.35">
      <c r="A47" s="24"/>
      <c r="B47" s="25">
        <v>33</v>
      </c>
      <c r="C47" s="1" t="s">
        <v>132</v>
      </c>
      <c r="D47" s="26" t="s">
        <v>133</v>
      </c>
      <c r="E47" s="27"/>
      <c r="F47" s="28">
        <v>4</v>
      </c>
      <c r="G47" s="25">
        <f t="shared" si="8"/>
        <v>0</v>
      </c>
      <c r="H47" s="25">
        <f t="shared" si="9"/>
        <v>0</v>
      </c>
      <c r="I47" s="5"/>
    </row>
    <row r="48" spans="1:9" ht="25" x14ac:dyDescent="0.35">
      <c r="A48" s="24"/>
      <c r="B48" s="25">
        <v>34</v>
      </c>
      <c r="C48" s="1" t="s">
        <v>134</v>
      </c>
      <c r="D48" s="26" t="s">
        <v>93</v>
      </c>
      <c r="E48" s="27"/>
      <c r="F48" s="28">
        <v>3</v>
      </c>
      <c r="G48" s="25">
        <f t="shared" si="8"/>
        <v>0</v>
      </c>
      <c r="H48" s="25">
        <f t="shared" si="9"/>
        <v>0</v>
      </c>
      <c r="I48" s="5"/>
    </row>
    <row r="49" spans="1:9" ht="14.5" x14ac:dyDescent="0.35">
      <c r="A49" s="24"/>
      <c r="B49" s="25">
        <v>35</v>
      </c>
      <c r="C49" s="1" t="s">
        <v>135</v>
      </c>
      <c r="D49" s="26" t="s">
        <v>101</v>
      </c>
      <c r="E49" s="27"/>
      <c r="F49" s="28">
        <v>4</v>
      </c>
      <c r="G49" s="25">
        <f t="shared" si="8"/>
        <v>0</v>
      </c>
      <c r="H49" s="25">
        <f t="shared" si="9"/>
        <v>0</v>
      </c>
      <c r="I49" s="5"/>
    </row>
    <row r="51" spans="1:9" ht="15" customHeight="1" x14ac:dyDescent="0.35">
      <c r="A51" s="39" t="s">
        <v>136</v>
      </c>
      <c r="B51" s="39"/>
      <c r="C51" s="39"/>
      <c r="D51" s="39"/>
      <c r="E51" s="39"/>
      <c r="F51" s="39"/>
      <c r="G51" s="39"/>
      <c r="H51" s="39"/>
      <c r="I51" s="39"/>
    </row>
    <row r="52" spans="1:9" ht="14.5" x14ac:dyDescent="0.35">
      <c r="A52" s="24"/>
      <c r="B52" s="25">
        <v>36</v>
      </c>
      <c r="C52" s="1" t="s">
        <v>137</v>
      </c>
      <c r="D52" s="26" t="s">
        <v>93</v>
      </c>
      <c r="E52" s="27"/>
      <c r="F52" s="28">
        <v>4</v>
      </c>
      <c r="G52" s="25">
        <f t="shared" ref="G52:G57" si="10">IF(E52="Yes",F52,IF(E52="Partial",F52/2,IF(E52="No",0,0)))</f>
        <v>0</v>
      </c>
      <c r="H52" s="25">
        <f t="shared" ref="H52:H57" si="11">IF(OR(E52="Yes",E52="Partial",E52="No"),F52,0)</f>
        <v>0</v>
      </c>
      <c r="I52" s="5"/>
    </row>
    <row r="53" spans="1:9" ht="14.5" x14ac:dyDescent="0.35">
      <c r="A53" s="24"/>
      <c r="B53" s="25">
        <v>37</v>
      </c>
      <c r="C53" s="1" t="s">
        <v>138</v>
      </c>
      <c r="D53" s="26" t="s">
        <v>93</v>
      </c>
      <c r="E53" s="27"/>
      <c r="F53" s="28">
        <v>4</v>
      </c>
      <c r="G53" s="25">
        <f t="shared" si="10"/>
        <v>0</v>
      </c>
      <c r="H53" s="25">
        <f t="shared" si="11"/>
        <v>0</v>
      </c>
      <c r="I53" s="5"/>
    </row>
    <row r="54" spans="1:9" ht="14.5" x14ac:dyDescent="0.35">
      <c r="A54" s="24"/>
      <c r="B54" s="25">
        <v>38</v>
      </c>
      <c r="C54" s="1" t="s">
        <v>139</v>
      </c>
      <c r="D54" s="26" t="s">
        <v>93</v>
      </c>
      <c r="E54" s="27"/>
      <c r="F54" s="28">
        <v>4</v>
      </c>
      <c r="G54" s="25">
        <f t="shared" si="10"/>
        <v>0</v>
      </c>
      <c r="H54" s="25">
        <f t="shared" si="11"/>
        <v>0</v>
      </c>
      <c r="I54" s="5"/>
    </row>
    <row r="55" spans="1:9" ht="25" x14ac:dyDescent="0.35">
      <c r="A55" s="24"/>
      <c r="B55" s="25">
        <v>39</v>
      </c>
      <c r="C55" s="1" t="s">
        <v>140</v>
      </c>
      <c r="D55" s="26" t="s">
        <v>93</v>
      </c>
      <c r="E55" s="27"/>
      <c r="F55" s="28">
        <v>3</v>
      </c>
      <c r="G55" s="25">
        <f t="shared" si="10"/>
        <v>0</v>
      </c>
      <c r="H55" s="25">
        <f t="shared" si="11"/>
        <v>0</v>
      </c>
      <c r="I55" s="5"/>
    </row>
    <row r="56" spans="1:9" ht="14.5" x14ac:dyDescent="0.35">
      <c r="A56" s="24"/>
      <c r="B56" s="25">
        <v>40</v>
      </c>
      <c r="C56" s="1" t="s">
        <v>141</v>
      </c>
      <c r="D56" s="26" t="s">
        <v>93</v>
      </c>
      <c r="E56" s="27"/>
      <c r="F56" s="28">
        <v>3</v>
      </c>
      <c r="G56" s="25">
        <f t="shared" si="10"/>
        <v>0</v>
      </c>
      <c r="H56" s="25">
        <f t="shared" si="11"/>
        <v>0</v>
      </c>
      <c r="I56" s="5"/>
    </row>
    <row r="57" spans="1:9" ht="25" x14ac:dyDescent="0.35">
      <c r="A57" s="24"/>
      <c r="B57" s="25">
        <v>41</v>
      </c>
      <c r="C57" s="1" t="s">
        <v>142</v>
      </c>
      <c r="D57" s="26" t="s">
        <v>93</v>
      </c>
      <c r="E57" s="27"/>
      <c r="F57" s="28">
        <v>3</v>
      </c>
      <c r="G57" s="25">
        <f t="shared" si="10"/>
        <v>0</v>
      </c>
      <c r="H57" s="25">
        <f t="shared" si="11"/>
        <v>0</v>
      </c>
      <c r="I57" s="5"/>
    </row>
    <row r="59" spans="1:9" ht="15" customHeight="1" x14ac:dyDescent="0.35">
      <c r="A59" s="39" t="s">
        <v>143</v>
      </c>
      <c r="B59" s="39"/>
      <c r="C59" s="39"/>
      <c r="D59" s="39"/>
      <c r="E59" s="39"/>
      <c r="F59" s="39"/>
      <c r="G59" s="39"/>
      <c r="H59" s="39"/>
      <c r="I59" s="39"/>
    </row>
    <row r="60" spans="1:9" ht="14.5" x14ac:dyDescent="0.35">
      <c r="A60" s="24"/>
      <c r="B60" s="25">
        <v>42</v>
      </c>
      <c r="C60" s="1" t="s">
        <v>144</v>
      </c>
      <c r="D60" s="26" t="s">
        <v>93</v>
      </c>
      <c r="E60" s="27"/>
      <c r="F60" s="28">
        <v>3</v>
      </c>
      <c r="G60" s="25">
        <f>IF(E60="Yes",F60,IF(E60="Partial",F60/2,IF(E60="No",0,0)))</f>
        <v>0</v>
      </c>
      <c r="H60" s="25">
        <f>IF(OR(E60="Yes",E60="Partial",E60="No"),F60,0)</f>
        <v>0</v>
      </c>
      <c r="I60" s="5"/>
    </row>
    <row r="61" spans="1:9" ht="14.5" x14ac:dyDescent="0.35">
      <c r="A61" s="24"/>
      <c r="B61" s="25">
        <v>43</v>
      </c>
      <c r="C61" s="1" t="s">
        <v>145</v>
      </c>
      <c r="D61" s="26" t="s">
        <v>93</v>
      </c>
      <c r="E61" s="27"/>
      <c r="F61" s="28">
        <v>3</v>
      </c>
      <c r="G61" s="25">
        <f>IF(E61="Yes",F61,IF(E61="Partial",F61/2,IF(E61="No",0,0)))</f>
        <v>0</v>
      </c>
      <c r="H61" s="25">
        <f>IF(OR(E61="Yes",E61="Partial",E61="No"),F61,0)</f>
        <v>0</v>
      </c>
      <c r="I61" s="5"/>
    </row>
    <row r="62" spans="1:9" ht="14.5" x14ac:dyDescent="0.35">
      <c r="A62" s="24"/>
      <c r="B62" s="25">
        <v>44</v>
      </c>
      <c r="C62" s="1" t="s">
        <v>146</v>
      </c>
      <c r="D62" s="26" t="s">
        <v>93</v>
      </c>
      <c r="E62" s="27"/>
      <c r="F62" s="28">
        <v>2</v>
      </c>
      <c r="G62" s="25">
        <f>IF(E62="Yes",F62,IF(E62="Partial",F62/2,IF(E62="No",0,0)))</f>
        <v>0</v>
      </c>
      <c r="H62" s="25">
        <f>IF(OR(E62="Yes",E62="Partial",E62="No"),F62,0)</f>
        <v>0</v>
      </c>
      <c r="I62" s="5"/>
    </row>
    <row r="63" spans="1:9" ht="14.5" x14ac:dyDescent="0.35">
      <c r="A63" s="24"/>
      <c r="B63" s="25">
        <v>45</v>
      </c>
      <c r="C63" s="1" t="s">
        <v>147</v>
      </c>
      <c r="D63" s="26" t="s">
        <v>93</v>
      </c>
      <c r="E63" s="27"/>
      <c r="F63" s="28">
        <v>3</v>
      </c>
      <c r="G63" s="25">
        <f>IF(E63="Yes",F63,IF(E63="Partial",F63/2,IF(E63="No",0,0)))</f>
        <v>0</v>
      </c>
      <c r="H63" s="25">
        <f>IF(OR(E63="Yes",E63="Partial",E63="No"),F63,0)</f>
        <v>0</v>
      </c>
      <c r="I63" s="5"/>
    </row>
    <row r="64" spans="1:9" ht="14.5" x14ac:dyDescent="0.35">
      <c r="A64" s="24"/>
      <c r="B64" s="25">
        <v>46</v>
      </c>
      <c r="C64" s="1" t="s">
        <v>148</v>
      </c>
      <c r="D64" s="26" t="s">
        <v>93</v>
      </c>
      <c r="E64" s="27"/>
      <c r="F64" s="28">
        <v>3</v>
      </c>
      <c r="G64" s="25">
        <f>IF(E64="Yes",F64,IF(E64="Partial",F64/2,IF(E64="No",0,0)))</f>
        <v>0</v>
      </c>
      <c r="H64" s="25">
        <f>IF(OR(E64="Yes",E64="Partial",E64="No"),F64,0)</f>
        <v>0</v>
      </c>
      <c r="I64" s="5"/>
    </row>
  </sheetData>
  <mergeCells count="11">
    <mergeCell ref="A1:I1"/>
    <mergeCell ref="A2:I2"/>
    <mergeCell ref="A3:B3"/>
    <mergeCell ref="A4:B4"/>
    <mergeCell ref="A6:I6"/>
    <mergeCell ref="A59:I59"/>
    <mergeCell ref="A15:I15"/>
    <mergeCell ref="A25:I25"/>
    <mergeCell ref="A33:I33"/>
    <mergeCell ref="A42:I42"/>
    <mergeCell ref="A51:I51"/>
  </mergeCells>
  <dataValidations disablePrompts="1" count="1">
    <dataValidation type="list" allowBlank="1" errorTitle="Invalid Response" error="Please select: Yes, Partial, No, or N/A" sqref="E7:E13 E16:E23 E26:E31 E34:E40 E43:E49 E52:E57 E60:E64" xr:uid="{00000000-0002-0000-0100-000000000000}">
      <formula1>"Yes,Partial,No,N/A"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472C4"/>
  </sheetPr>
  <dimension ref="A1:I69"/>
  <sheetViews>
    <sheetView showGridLines="0" zoomScaleNormal="100" workbookViewId="0">
      <pane ySplit="5" topLeftCell="A6" activePane="bottomLeft" state="frozen"/>
      <selection pane="bottomLeft" sqref="A1:I1"/>
    </sheetView>
  </sheetViews>
  <sheetFormatPr defaultColWidth="8.6328125" defaultRowHeight="15" customHeight="1" x14ac:dyDescent="0.35"/>
  <cols>
    <col min="1" max="1" width="7.26953125" customWidth="1"/>
    <col min="2" max="2" width="9.453125" customWidth="1"/>
    <col min="3" max="3" width="75" customWidth="1"/>
    <col min="4" max="5" width="14" customWidth="1"/>
    <col min="6" max="6" width="10" customWidth="1"/>
    <col min="7" max="8" width="12" customWidth="1"/>
    <col min="9" max="9" width="40" customWidth="1"/>
  </cols>
  <sheetData>
    <row r="1" spans="1:9" ht="19.75" customHeight="1" x14ac:dyDescent="0.35">
      <c r="A1" s="40" t="s">
        <v>214</v>
      </c>
      <c r="B1" s="40"/>
      <c r="C1" s="40"/>
      <c r="D1" s="40"/>
      <c r="E1" s="40"/>
      <c r="F1" s="40"/>
      <c r="G1" s="40"/>
      <c r="H1" s="40"/>
      <c r="I1" s="40"/>
    </row>
    <row r="2" spans="1:9" ht="15" customHeight="1" x14ac:dyDescent="0.35">
      <c r="A2" s="41" t="s">
        <v>77</v>
      </c>
      <c r="B2" s="41"/>
      <c r="C2" s="41"/>
      <c r="D2" s="41"/>
      <c r="E2" s="41"/>
      <c r="F2" s="41"/>
      <c r="G2" s="41"/>
      <c r="H2" s="41"/>
      <c r="I2" s="41"/>
    </row>
    <row r="3" spans="1:9" ht="28.5" customHeight="1" x14ac:dyDescent="0.35">
      <c r="A3" s="33" t="s">
        <v>78</v>
      </c>
      <c r="B3" s="33"/>
      <c r="C3" s="3" t="s">
        <v>79</v>
      </c>
      <c r="D3" s="19"/>
      <c r="E3" s="20"/>
      <c r="F3" s="3" t="s">
        <v>80</v>
      </c>
      <c r="G3" s="19"/>
      <c r="H3" s="3" t="s">
        <v>81</v>
      </c>
      <c r="I3" s="19"/>
    </row>
    <row r="4" spans="1:9" ht="37" customHeight="1" x14ac:dyDescent="0.35">
      <c r="A4" s="42" t="str">
        <f>IF(ISNUMBER(E4),IF(E4&gt;=80,"APPROVED",IF(E4&gt;=60,"CONDITIONAL",IF(E4&gt;=40,"REVIEW REQUIRED","REJECTED"))),"Pending")</f>
        <v>REJECTED</v>
      </c>
      <c r="B4" s="42"/>
      <c r="C4" s="3" t="s">
        <v>82</v>
      </c>
      <c r="D4" s="19"/>
      <c r="E4" s="21">
        <f>IF(I4=0,0,ROUND(G4/I4*100,1))</f>
        <v>0</v>
      </c>
      <c r="G4" s="22">
        <f>SUM(G7:G69)</f>
        <v>0</v>
      </c>
      <c r="I4" s="22">
        <f>SUM(H7:H69)</f>
        <v>0</v>
      </c>
    </row>
    <row r="5" spans="1:9" ht="14.5" x14ac:dyDescent="0.35">
      <c r="A5" s="23"/>
      <c r="B5" s="23" t="s">
        <v>83</v>
      </c>
      <c r="C5" s="23" t="s">
        <v>84</v>
      </c>
      <c r="D5" s="23" t="s">
        <v>85</v>
      </c>
      <c r="E5" s="23" t="s">
        <v>86</v>
      </c>
      <c r="F5" s="23" t="s">
        <v>87</v>
      </c>
      <c r="G5" s="23" t="s">
        <v>88</v>
      </c>
      <c r="H5" s="23" t="s">
        <v>89</v>
      </c>
      <c r="I5" s="23" t="s">
        <v>90</v>
      </c>
    </row>
    <row r="6" spans="1:9" ht="15" customHeight="1" x14ac:dyDescent="0.35">
      <c r="A6" s="39" t="s">
        <v>149</v>
      </c>
      <c r="B6" s="39"/>
      <c r="C6" s="39"/>
      <c r="D6" s="39"/>
      <c r="E6" s="39"/>
      <c r="F6" s="39"/>
      <c r="G6" s="39"/>
      <c r="H6" s="39"/>
      <c r="I6" s="39"/>
    </row>
    <row r="7" spans="1:9" ht="14.5" x14ac:dyDescent="0.35">
      <c r="A7" s="24"/>
      <c r="B7" s="25">
        <v>1</v>
      </c>
      <c r="C7" s="1" t="s">
        <v>150</v>
      </c>
      <c r="D7" s="26" t="s">
        <v>93</v>
      </c>
      <c r="E7" s="27"/>
      <c r="F7" s="28">
        <v>3</v>
      </c>
      <c r="G7" s="25">
        <f t="shared" ref="G7:G12" si="0">IF(E7="Yes",F7,IF(E7="Partial",F7/2,IF(E7="No",0,0)))</f>
        <v>0</v>
      </c>
      <c r="H7" s="25">
        <f t="shared" ref="H7:H12" si="1">IF(OR(E7="Yes",E7="Partial",E7="No"),F7,0)</f>
        <v>0</v>
      </c>
      <c r="I7" s="5"/>
    </row>
    <row r="8" spans="1:9" ht="25" x14ac:dyDescent="0.35">
      <c r="A8" s="24"/>
      <c r="B8" s="25">
        <v>2</v>
      </c>
      <c r="C8" s="1" t="s">
        <v>151</v>
      </c>
      <c r="D8" s="26" t="s">
        <v>93</v>
      </c>
      <c r="E8" s="27"/>
      <c r="F8" s="28">
        <v>3</v>
      </c>
      <c r="G8" s="25">
        <f t="shared" si="0"/>
        <v>0</v>
      </c>
      <c r="H8" s="25">
        <f t="shared" si="1"/>
        <v>0</v>
      </c>
      <c r="I8" s="5"/>
    </row>
    <row r="9" spans="1:9" ht="14.5" x14ac:dyDescent="0.35">
      <c r="A9" s="24"/>
      <c r="B9" s="25">
        <v>3</v>
      </c>
      <c r="C9" s="1" t="s">
        <v>152</v>
      </c>
      <c r="D9" s="26" t="s">
        <v>93</v>
      </c>
      <c r="E9" s="27"/>
      <c r="F9" s="28">
        <v>3</v>
      </c>
      <c r="G9" s="25">
        <f t="shared" si="0"/>
        <v>0</v>
      </c>
      <c r="H9" s="25">
        <f t="shared" si="1"/>
        <v>0</v>
      </c>
      <c r="I9" s="5"/>
    </row>
    <row r="10" spans="1:9" ht="14.5" x14ac:dyDescent="0.35">
      <c r="A10" s="24"/>
      <c r="B10" s="25">
        <v>4</v>
      </c>
      <c r="C10" s="1" t="s">
        <v>153</v>
      </c>
      <c r="D10" s="26" t="s">
        <v>93</v>
      </c>
      <c r="E10" s="27"/>
      <c r="F10" s="28">
        <v>4</v>
      </c>
      <c r="G10" s="25">
        <f t="shared" si="0"/>
        <v>0</v>
      </c>
      <c r="H10" s="25">
        <f t="shared" si="1"/>
        <v>0</v>
      </c>
      <c r="I10" s="5"/>
    </row>
    <row r="11" spans="1:9" ht="14.5" x14ac:dyDescent="0.35">
      <c r="A11" s="24"/>
      <c r="B11" s="25">
        <v>5</v>
      </c>
      <c r="C11" s="1" t="s">
        <v>154</v>
      </c>
      <c r="D11" s="26" t="s">
        <v>93</v>
      </c>
      <c r="E11" s="27"/>
      <c r="F11" s="28">
        <v>4</v>
      </c>
      <c r="G11" s="25">
        <f t="shared" si="0"/>
        <v>0</v>
      </c>
      <c r="H11" s="25">
        <f t="shared" si="1"/>
        <v>0</v>
      </c>
      <c r="I11" s="5"/>
    </row>
    <row r="12" spans="1:9" ht="25" x14ac:dyDescent="0.35">
      <c r="A12" s="24"/>
      <c r="B12" s="25">
        <v>6</v>
      </c>
      <c r="C12" s="1" t="s">
        <v>155</v>
      </c>
      <c r="D12" s="26" t="s">
        <v>93</v>
      </c>
      <c r="E12" s="27"/>
      <c r="F12" s="28">
        <v>3</v>
      </c>
      <c r="G12" s="25">
        <f t="shared" si="0"/>
        <v>0</v>
      </c>
      <c r="H12" s="25">
        <f t="shared" si="1"/>
        <v>0</v>
      </c>
      <c r="I12" s="5"/>
    </row>
    <row r="14" spans="1:9" ht="15" customHeight="1" x14ac:dyDescent="0.35">
      <c r="A14" s="39" t="s">
        <v>156</v>
      </c>
      <c r="B14" s="39"/>
      <c r="C14" s="39"/>
      <c r="D14" s="39"/>
      <c r="E14" s="39"/>
      <c r="F14" s="39"/>
      <c r="G14" s="39"/>
      <c r="H14" s="39"/>
      <c r="I14" s="39"/>
    </row>
    <row r="15" spans="1:9" ht="25" x14ac:dyDescent="0.35">
      <c r="A15" s="24"/>
      <c r="B15" s="25">
        <v>7</v>
      </c>
      <c r="C15" s="1" t="s">
        <v>157</v>
      </c>
      <c r="D15" s="26" t="s">
        <v>93</v>
      </c>
      <c r="E15" s="27"/>
      <c r="F15" s="28">
        <v>5</v>
      </c>
      <c r="G15" s="25">
        <f t="shared" ref="G15:G21" si="2">IF(E15="Yes",F15,IF(E15="Partial",F15/2,IF(E15="No",0,0)))</f>
        <v>0</v>
      </c>
      <c r="H15" s="25">
        <f t="shared" ref="H15:H21" si="3">IF(OR(E15="Yes",E15="Partial",E15="No"),F15,0)</f>
        <v>0</v>
      </c>
      <c r="I15" s="5"/>
    </row>
    <row r="16" spans="1:9" ht="14.5" x14ac:dyDescent="0.35">
      <c r="A16" s="24"/>
      <c r="B16" s="25">
        <v>8</v>
      </c>
      <c r="C16" s="1" t="s">
        <v>158</v>
      </c>
      <c r="D16" s="26" t="s">
        <v>101</v>
      </c>
      <c r="E16" s="27"/>
      <c r="F16" s="28">
        <v>4</v>
      </c>
      <c r="G16" s="25">
        <f t="shared" si="2"/>
        <v>0</v>
      </c>
      <c r="H16" s="25">
        <f t="shared" si="3"/>
        <v>0</v>
      </c>
      <c r="I16" s="5"/>
    </row>
    <row r="17" spans="1:9" ht="25" x14ac:dyDescent="0.35">
      <c r="A17" s="24"/>
      <c r="B17" s="25">
        <v>9</v>
      </c>
      <c r="C17" s="1" t="s">
        <v>159</v>
      </c>
      <c r="D17" s="26" t="s">
        <v>93</v>
      </c>
      <c r="E17" s="27"/>
      <c r="F17" s="28">
        <v>5</v>
      </c>
      <c r="G17" s="25">
        <f t="shared" si="2"/>
        <v>0</v>
      </c>
      <c r="H17" s="25">
        <f t="shared" si="3"/>
        <v>0</v>
      </c>
      <c r="I17" s="5"/>
    </row>
    <row r="18" spans="1:9" ht="14.5" x14ac:dyDescent="0.35">
      <c r="A18" s="24"/>
      <c r="B18" s="25">
        <v>10</v>
      </c>
      <c r="C18" s="1" t="s">
        <v>160</v>
      </c>
      <c r="D18" s="26" t="s">
        <v>161</v>
      </c>
      <c r="E18" s="27"/>
      <c r="F18" s="28">
        <v>4</v>
      </c>
      <c r="G18" s="25">
        <f t="shared" si="2"/>
        <v>0</v>
      </c>
      <c r="H18" s="25">
        <f t="shared" si="3"/>
        <v>0</v>
      </c>
      <c r="I18" s="5"/>
    </row>
    <row r="19" spans="1:9" ht="14.5" x14ac:dyDescent="0.35">
      <c r="A19" s="24"/>
      <c r="B19" s="25">
        <v>11</v>
      </c>
      <c r="C19" s="1" t="s">
        <v>162</v>
      </c>
      <c r="D19" s="26" t="s">
        <v>105</v>
      </c>
      <c r="E19" s="27"/>
      <c r="F19" s="28">
        <v>3</v>
      </c>
      <c r="G19" s="25">
        <f t="shared" si="2"/>
        <v>0</v>
      </c>
      <c r="H19" s="25">
        <f t="shared" si="3"/>
        <v>0</v>
      </c>
      <c r="I19" s="5"/>
    </row>
    <row r="20" spans="1:9" ht="14.5" x14ac:dyDescent="0.35">
      <c r="A20" s="24"/>
      <c r="B20" s="25">
        <v>12</v>
      </c>
      <c r="C20" s="1" t="s">
        <v>163</v>
      </c>
      <c r="D20" s="26" t="s">
        <v>128</v>
      </c>
      <c r="E20" s="27"/>
      <c r="F20" s="28">
        <v>4</v>
      </c>
      <c r="G20" s="25">
        <f t="shared" si="2"/>
        <v>0</v>
      </c>
      <c r="H20" s="25">
        <f t="shared" si="3"/>
        <v>0</v>
      </c>
      <c r="I20" s="5"/>
    </row>
    <row r="21" spans="1:9" ht="14.5" x14ac:dyDescent="0.35">
      <c r="A21" s="24"/>
      <c r="B21" s="25">
        <v>13</v>
      </c>
      <c r="C21" s="1" t="s">
        <v>164</v>
      </c>
      <c r="D21" s="26" t="s">
        <v>128</v>
      </c>
      <c r="E21" s="27"/>
      <c r="F21" s="28">
        <v>3</v>
      </c>
      <c r="G21" s="25">
        <f t="shared" si="2"/>
        <v>0</v>
      </c>
      <c r="H21" s="25">
        <f t="shared" si="3"/>
        <v>0</v>
      </c>
      <c r="I21" s="5"/>
    </row>
    <row r="23" spans="1:9" ht="15" customHeight="1" x14ac:dyDescent="0.35">
      <c r="A23" s="39" t="s">
        <v>165</v>
      </c>
      <c r="B23" s="39"/>
      <c r="C23" s="39"/>
      <c r="D23" s="39"/>
      <c r="E23" s="39"/>
      <c r="F23" s="39"/>
      <c r="G23" s="39"/>
      <c r="H23" s="39"/>
      <c r="I23" s="39"/>
    </row>
    <row r="24" spans="1:9" ht="25" x14ac:dyDescent="0.35">
      <c r="A24" s="24"/>
      <c r="B24" s="25">
        <v>14</v>
      </c>
      <c r="C24" s="1" t="s">
        <v>166</v>
      </c>
      <c r="D24" s="26" t="s">
        <v>93</v>
      </c>
      <c r="E24" s="27"/>
      <c r="F24" s="28">
        <v>5</v>
      </c>
      <c r="G24" s="25">
        <f t="shared" ref="G24:G29" si="4">IF(E24="Yes",F24,IF(E24="Partial",F24/2,IF(E24="No",0,0)))</f>
        <v>0</v>
      </c>
      <c r="H24" s="25">
        <f t="shared" ref="H24:H29" si="5">IF(OR(E24="Yes",E24="Partial",E24="No"),F24,0)</f>
        <v>0</v>
      </c>
      <c r="I24" s="5"/>
    </row>
    <row r="25" spans="1:9" ht="20" x14ac:dyDescent="0.35">
      <c r="A25" s="24"/>
      <c r="B25" s="25">
        <v>15</v>
      </c>
      <c r="C25" s="1" t="s">
        <v>167</v>
      </c>
      <c r="D25" s="26" t="s">
        <v>131</v>
      </c>
      <c r="E25" s="27"/>
      <c r="F25" s="28">
        <v>5</v>
      </c>
      <c r="G25" s="25">
        <f t="shared" si="4"/>
        <v>0</v>
      </c>
      <c r="H25" s="25">
        <f t="shared" si="5"/>
        <v>0</v>
      </c>
      <c r="I25" s="5"/>
    </row>
    <row r="26" spans="1:9" ht="25" x14ac:dyDescent="0.35">
      <c r="A26" s="24"/>
      <c r="B26" s="25">
        <v>16</v>
      </c>
      <c r="C26" s="1" t="s">
        <v>168</v>
      </c>
      <c r="D26" s="26" t="s">
        <v>93</v>
      </c>
      <c r="E26" s="27"/>
      <c r="F26" s="28">
        <v>4</v>
      </c>
      <c r="G26" s="25">
        <f t="shared" si="4"/>
        <v>0</v>
      </c>
      <c r="H26" s="25">
        <f t="shared" si="5"/>
        <v>0</v>
      </c>
      <c r="I26" s="5"/>
    </row>
    <row r="27" spans="1:9" ht="25" x14ac:dyDescent="0.35">
      <c r="A27" s="24"/>
      <c r="B27" s="25">
        <v>17</v>
      </c>
      <c r="C27" s="1" t="s">
        <v>169</v>
      </c>
      <c r="D27" s="26" t="s">
        <v>133</v>
      </c>
      <c r="E27" s="27"/>
      <c r="F27" s="28">
        <v>4</v>
      </c>
      <c r="G27" s="25">
        <f t="shared" si="4"/>
        <v>0</v>
      </c>
      <c r="H27" s="25">
        <f t="shared" si="5"/>
        <v>0</v>
      </c>
      <c r="I27" s="5"/>
    </row>
    <row r="28" spans="1:9" ht="14.5" x14ac:dyDescent="0.35">
      <c r="A28" s="24"/>
      <c r="B28" s="25">
        <v>18</v>
      </c>
      <c r="C28" s="1" t="s">
        <v>170</v>
      </c>
      <c r="D28" s="26" t="s">
        <v>93</v>
      </c>
      <c r="E28" s="27"/>
      <c r="F28" s="28">
        <v>5</v>
      </c>
      <c r="G28" s="25">
        <f t="shared" si="4"/>
        <v>0</v>
      </c>
      <c r="H28" s="25">
        <f t="shared" si="5"/>
        <v>0</v>
      </c>
      <c r="I28" s="5"/>
    </row>
    <row r="29" spans="1:9" ht="25" x14ac:dyDescent="0.35">
      <c r="A29" s="24"/>
      <c r="B29" s="25">
        <v>19</v>
      </c>
      <c r="C29" s="1" t="s">
        <v>171</v>
      </c>
      <c r="D29" s="26" t="s">
        <v>172</v>
      </c>
      <c r="E29" s="27"/>
      <c r="F29" s="28">
        <v>5</v>
      </c>
      <c r="G29" s="25">
        <f t="shared" si="4"/>
        <v>0</v>
      </c>
      <c r="H29" s="25">
        <f t="shared" si="5"/>
        <v>0</v>
      </c>
      <c r="I29" s="5"/>
    </row>
    <row r="31" spans="1:9" ht="15" customHeight="1" x14ac:dyDescent="0.35">
      <c r="A31" s="39" t="s">
        <v>173</v>
      </c>
      <c r="B31" s="39"/>
      <c r="C31" s="39"/>
      <c r="D31" s="39"/>
      <c r="E31" s="39"/>
      <c r="F31" s="39"/>
      <c r="G31" s="39"/>
      <c r="H31" s="39"/>
      <c r="I31" s="39"/>
    </row>
    <row r="32" spans="1:9" ht="25" x14ac:dyDescent="0.35">
      <c r="A32" s="24"/>
      <c r="B32" s="25">
        <v>20</v>
      </c>
      <c r="C32" s="1" t="s">
        <v>174</v>
      </c>
      <c r="D32" s="26" t="s">
        <v>93</v>
      </c>
      <c r="E32" s="27"/>
      <c r="F32" s="28">
        <v>4</v>
      </c>
      <c r="G32" s="25">
        <f t="shared" ref="G32:G37" si="6">IF(E32="Yes",F32,IF(E32="Partial",F32/2,IF(E32="No",0,0)))</f>
        <v>0</v>
      </c>
      <c r="H32" s="25">
        <f t="shared" ref="H32:H37" si="7">IF(OR(E32="Yes",E32="Partial",E32="No"),F32,0)</f>
        <v>0</v>
      </c>
      <c r="I32" s="5"/>
    </row>
    <row r="33" spans="1:9" ht="14.5" x14ac:dyDescent="0.35">
      <c r="A33" s="24"/>
      <c r="B33" s="25">
        <v>21</v>
      </c>
      <c r="C33" s="1" t="s">
        <v>175</v>
      </c>
      <c r="D33" s="26" t="s">
        <v>93</v>
      </c>
      <c r="E33" s="27"/>
      <c r="F33" s="28">
        <v>4</v>
      </c>
      <c r="G33" s="25">
        <f t="shared" si="6"/>
        <v>0</v>
      </c>
      <c r="H33" s="25">
        <f t="shared" si="7"/>
        <v>0</v>
      </c>
      <c r="I33" s="5"/>
    </row>
    <row r="34" spans="1:9" ht="14.5" x14ac:dyDescent="0.35">
      <c r="A34" s="24"/>
      <c r="B34" s="25">
        <v>22</v>
      </c>
      <c r="C34" s="1" t="s">
        <v>176</v>
      </c>
      <c r="D34" s="26" t="s">
        <v>93</v>
      </c>
      <c r="E34" s="27"/>
      <c r="F34" s="28">
        <v>5</v>
      </c>
      <c r="G34" s="25">
        <f t="shared" si="6"/>
        <v>0</v>
      </c>
      <c r="H34" s="25">
        <f t="shared" si="7"/>
        <v>0</v>
      </c>
      <c r="I34" s="5"/>
    </row>
    <row r="35" spans="1:9" ht="14.5" x14ac:dyDescent="0.35">
      <c r="A35" s="24"/>
      <c r="B35" s="25">
        <v>23</v>
      </c>
      <c r="C35" s="1" t="s">
        <v>177</v>
      </c>
      <c r="D35" s="26" t="s">
        <v>93</v>
      </c>
      <c r="E35" s="27"/>
      <c r="F35" s="28">
        <v>5</v>
      </c>
      <c r="G35" s="25">
        <f t="shared" si="6"/>
        <v>0</v>
      </c>
      <c r="H35" s="25">
        <f t="shared" si="7"/>
        <v>0</v>
      </c>
      <c r="I35" s="5"/>
    </row>
    <row r="36" spans="1:9" ht="25" x14ac:dyDescent="0.35">
      <c r="A36" s="24"/>
      <c r="B36" s="25">
        <v>24</v>
      </c>
      <c r="C36" s="1" t="s">
        <v>178</v>
      </c>
      <c r="D36" s="26" t="s">
        <v>93</v>
      </c>
      <c r="E36" s="27"/>
      <c r="F36" s="28">
        <v>3</v>
      </c>
      <c r="G36" s="25">
        <f t="shared" si="6"/>
        <v>0</v>
      </c>
      <c r="H36" s="25">
        <f t="shared" si="7"/>
        <v>0</v>
      </c>
      <c r="I36" s="5"/>
    </row>
    <row r="37" spans="1:9" ht="14.5" x14ac:dyDescent="0.35">
      <c r="A37" s="24"/>
      <c r="B37" s="25">
        <v>25</v>
      </c>
      <c r="C37" s="1" t="s">
        <v>179</v>
      </c>
      <c r="D37" s="26" t="s">
        <v>161</v>
      </c>
      <c r="E37" s="27"/>
      <c r="F37" s="28">
        <v>4</v>
      </c>
      <c r="G37" s="25">
        <f t="shared" si="6"/>
        <v>0</v>
      </c>
      <c r="H37" s="25">
        <f t="shared" si="7"/>
        <v>0</v>
      </c>
      <c r="I37" s="5"/>
    </row>
    <row r="39" spans="1:9" ht="15" customHeight="1" x14ac:dyDescent="0.35">
      <c r="A39" s="39" t="s">
        <v>180</v>
      </c>
      <c r="B39" s="39"/>
      <c r="C39" s="39"/>
      <c r="D39" s="39"/>
      <c r="E39" s="39"/>
      <c r="F39" s="39"/>
      <c r="G39" s="39"/>
      <c r="H39" s="39"/>
      <c r="I39" s="39"/>
    </row>
    <row r="40" spans="1:9" ht="25" x14ac:dyDescent="0.35">
      <c r="A40" s="24"/>
      <c r="B40" s="25">
        <v>26</v>
      </c>
      <c r="C40" s="1" t="s">
        <v>181</v>
      </c>
      <c r="D40" s="26" t="s">
        <v>93</v>
      </c>
      <c r="E40" s="27"/>
      <c r="F40" s="28">
        <v>3</v>
      </c>
      <c r="G40" s="25">
        <f t="shared" ref="G40:G45" si="8">IF(E40="Yes",F40,IF(E40="Partial",F40/2,IF(E40="No",0,0)))</f>
        <v>0</v>
      </c>
      <c r="H40" s="25">
        <f t="shared" ref="H40:H45" si="9">IF(OR(E40="Yes",E40="Partial",E40="No"),F40,0)</f>
        <v>0</v>
      </c>
      <c r="I40" s="5"/>
    </row>
    <row r="41" spans="1:9" ht="14.5" x14ac:dyDescent="0.35">
      <c r="A41" s="24"/>
      <c r="B41" s="25">
        <v>27</v>
      </c>
      <c r="C41" s="1" t="s">
        <v>182</v>
      </c>
      <c r="D41" s="26" t="s">
        <v>93</v>
      </c>
      <c r="E41" s="27"/>
      <c r="F41" s="28">
        <v>3</v>
      </c>
      <c r="G41" s="25">
        <f t="shared" si="8"/>
        <v>0</v>
      </c>
      <c r="H41" s="25">
        <f t="shared" si="9"/>
        <v>0</v>
      </c>
      <c r="I41" s="5"/>
    </row>
    <row r="42" spans="1:9" ht="14.5" x14ac:dyDescent="0.35">
      <c r="A42" s="24"/>
      <c r="B42" s="25">
        <v>28</v>
      </c>
      <c r="C42" s="1" t="s">
        <v>183</v>
      </c>
      <c r="D42" s="26" t="s">
        <v>105</v>
      </c>
      <c r="E42" s="27"/>
      <c r="F42" s="28">
        <v>3</v>
      </c>
      <c r="G42" s="25">
        <f t="shared" si="8"/>
        <v>0</v>
      </c>
      <c r="H42" s="25">
        <f t="shared" si="9"/>
        <v>0</v>
      </c>
      <c r="I42" s="5"/>
    </row>
    <row r="43" spans="1:9" ht="25" x14ac:dyDescent="0.35">
      <c r="A43" s="24"/>
      <c r="B43" s="25">
        <v>29</v>
      </c>
      <c r="C43" s="1" t="s">
        <v>184</v>
      </c>
      <c r="D43" s="26" t="s">
        <v>105</v>
      </c>
      <c r="E43" s="27"/>
      <c r="F43" s="28">
        <v>3</v>
      </c>
      <c r="G43" s="25">
        <f t="shared" si="8"/>
        <v>0</v>
      </c>
      <c r="H43" s="25">
        <f t="shared" si="9"/>
        <v>0</v>
      </c>
      <c r="I43" s="5"/>
    </row>
    <row r="44" spans="1:9" ht="14.5" x14ac:dyDescent="0.35">
      <c r="A44" s="24"/>
      <c r="B44" s="25">
        <v>30</v>
      </c>
      <c r="C44" s="1" t="s">
        <v>185</v>
      </c>
      <c r="D44" s="26" t="s">
        <v>93</v>
      </c>
      <c r="E44" s="27"/>
      <c r="F44" s="28">
        <v>3</v>
      </c>
      <c r="G44" s="25">
        <f t="shared" si="8"/>
        <v>0</v>
      </c>
      <c r="H44" s="25">
        <f t="shared" si="9"/>
        <v>0</v>
      </c>
      <c r="I44" s="5"/>
    </row>
    <row r="45" spans="1:9" ht="14.5" x14ac:dyDescent="0.35">
      <c r="A45" s="24"/>
      <c r="B45" s="25">
        <v>31</v>
      </c>
      <c r="C45" s="1" t="s">
        <v>186</v>
      </c>
      <c r="D45" s="26" t="s">
        <v>93</v>
      </c>
      <c r="E45" s="27"/>
      <c r="F45" s="28">
        <v>3</v>
      </c>
      <c r="G45" s="25">
        <f t="shared" si="8"/>
        <v>0</v>
      </c>
      <c r="H45" s="25">
        <f t="shared" si="9"/>
        <v>0</v>
      </c>
      <c r="I45" s="5"/>
    </row>
    <row r="47" spans="1:9" ht="15" customHeight="1" x14ac:dyDescent="0.35">
      <c r="A47" s="39" t="s">
        <v>187</v>
      </c>
      <c r="B47" s="39"/>
      <c r="C47" s="39"/>
      <c r="D47" s="39"/>
      <c r="E47" s="39"/>
      <c r="F47" s="39"/>
      <c r="G47" s="39"/>
      <c r="H47" s="39"/>
      <c r="I47" s="39"/>
    </row>
    <row r="48" spans="1:9" ht="14.5" x14ac:dyDescent="0.35">
      <c r="A48" s="24"/>
      <c r="B48" s="25">
        <v>32</v>
      </c>
      <c r="C48" s="1" t="s">
        <v>188</v>
      </c>
      <c r="D48" s="26" t="s">
        <v>133</v>
      </c>
      <c r="E48" s="27"/>
      <c r="F48" s="28">
        <v>5</v>
      </c>
      <c r="G48" s="25">
        <f t="shared" ref="G48:G54" si="10">IF(E48="Yes",F48,IF(E48="Partial",F48/2,IF(E48="No",0,0)))</f>
        <v>0</v>
      </c>
      <c r="H48" s="25">
        <f t="shared" ref="H48:H54" si="11">IF(OR(E48="Yes",E48="Partial",E48="No"),F48,0)</f>
        <v>0</v>
      </c>
      <c r="I48" s="5"/>
    </row>
    <row r="49" spans="1:9" ht="14.5" x14ac:dyDescent="0.35">
      <c r="A49" s="24"/>
      <c r="B49" s="25">
        <v>33</v>
      </c>
      <c r="C49" s="1" t="s">
        <v>189</v>
      </c>
      <c r="D49" s="26" t="s">
        <v>133</v>
      </c>
      <c r="E49" s="27"/>
      <c r="F49" s="28">
        <v>5</v>
      </c>
      <c r="G49" s="25">
        <f t="shared" si="10"/>
        <v>0</v>
      </c>
      <c r="H49" s="25">
        <f t="shared" si="11"/>
        <v>0</v>
      </c>
      <c r="I49" s="5"/>
    </row>
    <row r="50" spans="1:9" ht="14.5" x14ac:dyDescent="0.35">
      <c r="A50" s="24"/>
      <c r="B50" s="25">
        <v>34</v>
      </c>
      <c r="C50" s="1" t="s">
        <v>190</v>
      </c>
      <c r="D50" s="26" t="s">
        <v>133</v>
      </c>
      <c r="E50" s="27"/>
      <c r="F50" s="28">
        <v>5</v>
      </c>
      <c r="G50" s="25">
        <f t="shared" si="10"/>
        <v>0</v>
      </c>
      <c r="H50" s="25">
        <f t="shared" si="11"/>
        <v>0</v>
      </c>
      <c r="I50" s="5"/>
    </row>
    <row r="51" spans="1:9" ht="25" x14ac:dyDescent="0.35">
      <c r="A51" s="24"/>
      <c r="B51" s="25">
        <v>35</v>
      </c>
      <c r="C51" s="1" t="s">
        <v>191</v>
      </c>
      <c r="D51" s="26" t="s">
        <v>133</v>
      </c>
      <c r="E51" s="27"/>
      <c r="F51" s="28">
        <v>5</v>
      </c>
      <c r="G51" s="25">
        <f t="shared" si="10"/>
        <v>0</v>
      </c>
      <c r="H51" s="25">
        <f t="shared" si="11"/>
        <v>0</v>
      </c>
      <c r="I51" s="5"/>
    </row>
    <row r="52" spans="1:9" ht="14.5" x14ac:dyDescent="0.35">
      <c r="A52" s="24"/>
      <c r="B52" s="25">
        <v>36</v>
      </c>
      <c r="C52" s="1" t="s">
        <v>192</v>
      </c>
      <c r="D52" s="26" t="s">
        <v>133</v>
      </c>
      <c r="E52" s="27"/>
      <c r="F52" s="28">
        <v>5</v>
      </c>
      <c r="G52" s="25">
        <f t="shared" si="10"/>
        <v>0</v>
      </c>
      <c r="H52" s="25">
        <f t="shared" si="11"/>
        <v>0</v>
      </c>
      <c r="I52" s="5"/>
    </row>
    <row r="53" spans="1:9" ht="25" x14ac:dyDescent="0.35">
      <c r="A53" s="24"/>
      <c r="B53" s="25">
        <v>37</v>
      </c>
      <c r="C53" s="1" t="s">
        <v>193</v>
      </c>
      <c r="D53" s="26" t="s">
        <v>133</v>
      </c>
      <c r="E53" s="27"/>
      <c r="F53" s="28">
        <v>4</v>
      </c>
      <c r="G53" s="25">
        <f t="shared" si="10"/>
        <v>0</v>
      </c>
      <c r="H53" s="25">
        <f t="shared" si="11"/>
        <v>0</v>
      </c>
      <c r="I53" s="5"/>
    </row>
    <row r="54" spans="1:9" ht="25" x14ac:dyDescent="0.35">
      <c r="A54" s="24"/>
      <c r="B54" s="25">
        <v>38</v>
      </c>
      <c r="C54" s="1" t="s">
        <v>194</v>
      </c>
      <c r="D54" s="26" t="s">
        <v>133</v>
      </c>
      <c r="E54" s="27"/>
      <c r="F54" s="28">
        <v>4</v>
      </c>
      <c r="G54" s="25">
        <f t="shared" si="10"/>
        <v>0</v>
      </c>
      <c r="H54" s="25">
        <f t="shared" si="11"/>
        <v>0</v>
      </c>
      <c r="I54" s="5"/>
    </row>
    <row r="56" spans="1:9" ht="15" customHeight="1" x14ac:dyDescent="0.35">
      <c r="A56" s="39" t="s">
        <v>195</v>
      </c>
      <c r="B56" s="39"/>
      <c r="C56" s="39"/>
      <c r="D56" s="39"/>
      <c r="E56" s="39"/>
      <c r="F56" s="39"/>
      <c r="G56" s="39"/>
      <c r="H56" s="39"/>
      <c r="I56" s="39"/>
    </row>
    <row r="57" spans="1:9" ht="14.5" x14ac:dyDescent="0.35">
      <c r="A57" s="24"/>
      <c r="B57" s="25">
        <v>39</v>
      </c>
      <c r="C57" s="1" t="s">
        <v>196</v>
      </c>
      <c r="D57" s="26" t="s">
        <v>172</v>
      </c>
      <c r="E57" s="27"/>
      <c r="F57" s="28">
        <v>4</v>
      </c>
      <c r="G57" s="25">
        <f t="shared" ref="G57:G62" si="12">IF(E57="Yes",F57,IF(E57="Partial",F57/2,IF(E57="No",0,0)))</f>
        <v>0</v>
      </c>
      <c r="H57" s="25">
        <f t="shared" ref="H57:H62" si="13">IF(OR(E57="Yes",E57="Partial",E57="No"),F57,0)</f>
        <v>0</v>
      </c>
      <c r="I57" s="5"/>
    </row>
    <row r="58" spans="1:9" ht="14.5" x14ac:dyDescent="0.35">
      <c r="A58" s="24"/>
      <c r="B58" s="25">
        <v>40</v>
      </c>
      <c r="C58" s="1" t="s">
        <v>197</v>
      </c>
      <c r="D58" s="26" t="s">
        <v>172</v>
      </c>
      <c r="E58" s="27"/>
      <c r="F58" s="28">
        <v>5</v>
      </c>
      <c r="G58" s="25">
        <f t="shared" si="12"/>
        <v>0</v>
      </c>
      <c r="H58" s="25">
        <f t="shared" si="13"/>
        <v>0</v>
      </c>
      <c r="I58" s="5"/>
    </row>
    <row r="59" spans="1:9" ht="14.5" x14ac:dyDescent="0.35">
      <c r="A59" s="24"/>
      <c r="B59" s="25">
        <v>41</v>
      </c>
      <c r="C59" s="1" t="s">
        <v>198</v>
      </c>
      <c r="D59" s="26" t="s">
        <v>172</v>
      </c>
      <c r="E59" s="27"/>
      <c r="F59" s="28">
        <v>5</v>
      </c>
      <c r="G59" s="25">
        <f t="shared" si="12"/>
        <v>0</v>
      </c>
      <c r="H59" s="25">
        <f t="shared" si="13"/>
        <v>0</v>
      </c>
      <c r="I59" s="5"/>
    </row>
    <row r="60" spans="1:9" ht="14.5" x14ac:dyDescent="0.35">
      <c r="A60" s="24"/>
      <c r="B60" s="25">
        <v>42</v>
      </c>
      <c r="C60" s="1" t="s">
        <v>199</v>
      </c>
      <c r="D60" s="26" t="s">
        <v>172</v>
      </c>
      <c r="E60" s="27"/>
      <c r="F60" s="28">
        <v>5</v>
      </c>
      <c r="G60" s="25">
        <f t="shared" si="12"/>
        <v>0</v>
      </c>
      <c r="H60" s="25">
        <f t="shared" si="13"/>
        <v>0</v>
      </c>
      <c r="I60" s="5"/>
    </row>
    <row r="61" spans="1:9" ht="14.5" x14ac:dyDescent="0.35">
      <c r="A61" s="24"/>
      <c r="B61" s="25">
        <v>43</v>
      </c>
      <c r="C61" s="1" t="s">
        <v>200</v>
      </c>
      <c r="D61" s="26" t="s">
        <v>172</v>
      </c>
      <c r="E61" s="27"/>
      <c r="F61" s="28">
        <v>4</v>
      </c>
      <c r="G61" s="25">
        <f t="shared" si="12"/>
        <v>0</v>
      </c>
      <c r="H61" s="25">
        <f t="shared" si="13"/>
        <v>0</v>
      </c>
      <c r="I61" s="5"/>
    </row>
    <row r="62" spans="1:9" ht="14.5" x14ac:dyDescent="0.35">
      <c r="A62" s="24"/>
      <c r="B62" s="25">
        <v>44</v>
      </c>
      <c r="C62" s="1" t="s">
        <v>201</v>
      </c>
      <c r="D62" s="26" t="s">
        <v>172</v>
      </c>
      <c r="E62" s="27"/>
      <c r="F62" s="28">
        <v>4</v>
      </c>
      <c r="G62" s="25">
        <f t="shared" si="12"/>
        <v>0</v>
      </c>
      <c r="H62" s="25">
        <f t="shared" si="13"/>
        <v>0</v>
      </c>
      <c r="I62" s="5"/>
    </row>
    <row r="64" spans="1:9" ht="15" customHeight="1" x14ac:dyDescent="0.35">
      <c r="A64" s="39" t="s">
        <v>202</v>
      </c>
      <c r="B64" s="39"/>
      <c r="C64" s="39"/>
      <c r="D64" s="39"/>
      <c r="E64" s="39"/>
      <c r="F64" s="39"/>
      <c r="G64" s="39"/>
      <c r="H64" s="39"/>
      <c r="I64" s="39"/>
    </row>
    <row r="65" spans="1:9" ht="14.5" x14ac:dyDescent="0.35">
      <c r="A65" s="24"/>
      <c r="B65" s="25">
        <v>45</v>
      </c>
      <c r="C65" s="1" t="s">
        <v>203</v>
      </c>
      <c r="D65" s="26" t="s">
        <v>93</v>
      </c>
      <c r="E65" s="27"/>
      <c r="F65" s="28">
        <v>4</v>
      </c>
      <c r="G65" s="25">
        <f>IF(E65="Yes",F65,IF(E65="Partial",F65/2,IF(E65="No",0,0)))</f>
        <v>0</v>
      </c>
      <c r="H65" s="25">
        <f>IF(OR(E65="Yes",E65="Partial",E65="No"),F65,0)</f>
        <v>0</v>
      </c>
      <c r="I65" s="5"/>
    </row>
    <row r="66" spans="1:9" ht="25" x14ac:dyDescent="0.35">
      <c r="A66" s="24"/>
      <c r="B66" s="25">
        <v>46</v>
      </c>
      <c r="C66" s="1" t="s">
        <v>204</v>
      </c>
      <c r="D66" s="26" t="s">
        <v>93</v>
      </c>
      <c r="E66" s="27"/>
      <c r="F66" s="28">
        <v>4</v>
      </c>
      <c r="G66" s="25">
        <f>IF(E66="Yes",F66,IF(E66="Partial",F66/2,IF(E66="No",0,0)))</f>
        <v>0</v>
      </c>
      <c r="H66" s="25">
        <f>IF(OR(E66="Yes",E66="Partial",E66="No"),F66,0)</f>
        <v>0</v>
      </c>
      <c r="I66" s="5"/>
    </row>
    <row r="67" spans="1:9" ht="25" x14ac:dyDescent="0.35">
      <c r="A67" s="24"/>
      <c r="B67" s="25">
        <v>47</v>
      </c>
      <c r="C67" s="1" t="s">
        <v>205</v>
      </c>
      <c r="D67" s="26" t="s">
        <v>93</v>
      </c>
      <c r="E67" s="27"/>
      <c r="F67" s="28">
        <v>5</v>
      </c>
      <c r="G67" s="25">
        <f>IF(E67="Yes",F67,IF(E67="Partial",F67/2,IF(E67="No",0,0)))</f>
        <v>0</v>
      </c>
      <c r="H67" s="25">
        <f>IF(OR(E67="Yes",E67="Partial",E67="No"),F67,0)</f>
        <v>0</v>
      </c>
      <c r="I67" s="5"/>
    </row>
    <row r="68" spans="1:9" ht="25" x14ac:dyDescent="0.35">
      <c r="A68" s="24"/>
      <c r="B68" s="25">
        <v>48</v>
      </c>
      <c r="C68" s="1" t="s">
        <v>206</v>
      </c>
      <c r="D68" s="26" t="s">
        <v>93</v>
      </c>
      <c r="E68" s="27"/>
      <c r="F68" s="28">
        <v>4</v>
      </c>
      <c r="G68" s="25">
        <f>IF(E68="Yes",F68,IF(E68="Partial",F68/2,IF(E68="No",0,0)))</f>
        <v>0</v>
      </c>
      <c r="H68" s="25">
        <f>IF(OR(E68="Yes",E68="Partial",E68="No"),F68,0)</f>
        <v>0</v>
      </c>
      <c r="I68" s="5"/>
    </row>
    <row r="69" spans="1:9" ht="14.5" x14ac:dyDescent="0.35">
      <c r="A69" s="24"/>
      <c r="B69" s="25">
        <v>49</v>
      </c>
      <c r="C69" s="1" t="s">
        <v>207</v>
      </c>
      <c r="D69" s="26" t="s">
        <v>93</v>
      </c>
      <c r="E69" s="27"/>
      <c r="F69" s="28">
        <v>4</v>
      </c>
      <c r="G69" s="25">
        <f>IF(E69="Yes",F69,IF(E69="Partial",F69/2,IF(E69="No",0,0)))</f>
        <v>0</v>
      </c>
      <c r="H69" s="25">
        <f>IF(OR(E69="Yes",E69="Partial",E69="No"),F69,0)</f>
        <v>0</v>
      </c>
      <c r="I69" s="5"/>
    </row>
  </sheetData>
  <mergeCells count="12">
    <mergeCell ref="A1:I1"/>
    <mergeCell ref="A2:I2"/>
    <mergeCell ref="A3:B3"/>
    <mergeCell ref="A4:B4"/>
    <mergeCell ref="A6:I6"/>
    <mergeCell ref="A56:I56"/>
    <mergeCell ref="A64:I64"/>
    <mergeCell ref="A14:I14"/>
    <mergeCell ref="A23:I23"/>
    <mergeCell ref="A31:I31"/>
    <mergeCell ref="A39:I39"/>
    <mergeCell ref="A47:I47"/>
  </mergeCells>
  <dataValidations count="1">
    <dataValidation type="list" allowBlank="1" errorTitle="Invalid Response" error="Please select: Yes, Partial, No, or N/A" sqref="E7:E12 E15:E21 E24:E29 E32:E37 E40:E45 E48:E54 E57:E62 E65:E69" xr:uid="{00000000-0002-0000-0200-000000000000}">
      <formula1>"Yes,Partial,No,N/A"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Review Information</vt:lpstr>
      <vt:lpstr>Provider Assessment</vt:lpstr>
      <vt:lpstr>Model 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Viswanath Chirravuri</cp:lastModifiedBy>
  <dcterms:created xsi:type="dcterms:W3CDTF">2026-03-19T16:28:14Z</dcterms:created>
  <dcterms:modified xsi:type="dcterms:W3CDTF">2026-04-07T17:26:27Z</dcterms:modified>
</cp:coreProperties>
</file>